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 activeTab="3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IN_DTK!$C$9:$S$57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DSSV!$A$7:$T$999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44525"/>
</workbook>
</file>

<file path=xl/calcChain.xml><?xml version="1.0" encoding="utf-8"?>
<calcChain xmlns="http://schemas.openxmlformats.org/spreadsheetml/2006/main">
  <c r="T8" i="1" l="1"/>
  <c r="T9" i="1"/>
  <c r="T10" i="1"/>
  <c r="T11" i="1"/>
  <c r="T12" i="1"/>
  <c r="T7" i="1"/>
  <c r="C140" i="16" l="1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E2" i="12" l="1"/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7" i="1"/>
  <c r="G2" i="1" l="1"/>
  <c r="Q5" i="12" l="1"/>
  <c r="O5" i="12" s="1"/>
  <c r="Q40" i="12" l="1"/>
  <c r="O40" i="12" s="1"/>
  <c r="B5" i="12"/>
  <c r="F2" i="14" l="1"/>
  <c r="F1" i="14" l="1"/>
  <c r="E1" i="12" l="1"/>
  <c r="B149" i="12" l="1"/>
  <c r="B150" i="12" s="1"/>
  <c r="A146" i="12"/>
  <c r="A147" i="12" s="1"/>
  <c r="M145" i="12"/>
  <c r="B114" i="12"/>
  <c r="B115" i="12" s="1"/>
  <c r="A111" i="12"/>
  <c r="A112" i="12" s="1"/>
  <c r="M110" i="12"/>
  <c r="B79" i="12"/>
  <c r="B80" i="12" s="1"/>
  <c r="A76" i="12"/>
  <c r="A77" i="12" s="1"/>
  <c r="M75" i="12"/>
  <c r="B151" i="12" l="1"/>
  <c r="B116" i="12"/>
  <c r="B81" i="12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9" i="17"/>
  <c r="B152" i="12" l="1"/>
  <c r="B117" i="12"/>
  <c r="B82" i="12"/>
  <c r="E2" i="17"/>
  <c r="E1" i="17"/>
  <c r="B153" i="12" l="1"/>
  <c r="B118" i="12"/>
  <c r="B83" i="12"/>
  <c r="A4" i="17"/>
  <c r="T4" i="17"/>
  <c r="T3" i="17"/>
  <c r="B154" i="12" l="1"/>
  <c r="B119" i="12"/>
  <c r="B84" i="12"/>
  <c r="S85" i="17"/>
  <c r="A10" i="17"/>
  <c r="A11" i="17" s="1"/>
  <c r="T9" i="17"/>
  <c r="F9" i="17"/>
  <c r="E9" i="17"/>
  <c r="D9" i="17"/>
  <c r="C9" i="17"/>
  <c r="B9" i="17"/>
  <c r="R8" i="17"/>
  <c r="R28" i="17" l="1"/>
  <c r="R52" i="17"/>
  <c r="R68" i="17"/>
  <c r="R16" i="17"/>
  <c r="R24" i="17"/>
  <c r="R32" i="17"/>
  <c r="R40" i="17"/>
  <c r="R56" i="17"/>
  <c r="R64" i="17"/>
  <c r="R72" i="17"/>
  <c r="R12" i="17"/>
  <c r="S12" i="17" s="1"/>
  <c r="R36" i="17"/>
  <c r="R60" i="17"/>
  <c r="R76" i="17"/>
  <c r="R20" i="17"/>
  <c r="S20" i="17" s="1"/>
  <c r="R44" i="17"/>
  <c r="R78" i="17"/>
  <c r="S78" i="17" s="1"/>
  <c r="R42" i="17"/>
  <c r="S42" i="17" s="1"/>
  <c r="R10" i="17"/>
  <c r="S10" i="17" s="1"/>
  <c r="R74" i="17"/>
  <c r="S74" i="17" s="1"/>
  <c r="R30" i="17"/>
  <c r="R47" i="17"/>
  <c r="R57" i="17"/>
  <c r="R25" i="17"/>
  <c r="R15" i="17"/>
  <c r="S15" i="17" s="1"/>
  <c r="R51" i="17"/>
  <c r="R19" i="17"/>
  <c r="S19" i="17" s="1"/>
  <c r="R31" i="17"/>
  <c r="S31" i="17" s="1"/>
  <c r="R61" i="17"/>
  <c r="R29" i="17"/>
  <c r="R53" i="17"/>
  <c r="S53" i="17" s="1"/>
  <c r="R14" i="17"/>
  <c r="R38" i="17"/>
  <c r="S38" i="17" s="1"/>
  <c r="R65" i="17"/>
  <c r="R39" i="17"/>
  <c r="R27" i="17"/>
  <c r="S27" i="17" s="1"/>
  <c r="R69" i="17"/>
  <c r="R37" i="17"/>
  <c r="R70" i="17"/>
  <c r="S70" i="17" s="1"/>
  <c r="R34" i="17"/>
  <c r="R66" i="17"/>
  <c r="S66" i="17" s="1"/>
  <c r="R58" i="17"/>
  <c r="S58" i="17" s="1"/>
  <c r="R18" i="17"/>
  <c r="S18" i="17" s="1"/>
  <c r="R23" i="17"/>
  <c r="S23" i="17" s="1"/>
  <c r="R49" i="17"/>
  <c r="R17" i="17"/>
  <c r="R75" i="17"/>
  <c r="R43" i="17"/>
  <c r="R11" i="17"/>
  <c r="S11" i="17" s="1"/>
  <c r="R9" i="17"/>
  <c r="R21" i="17"/>
  <c r="R50" i="17"/>
  <c r="S50" i="17" s="1"/>
  <c r="R26" i="17"/>
  <c r="R63" i="17"/>
  <c r="R33" i="17"/>
  <c r="S33" i="17" s="1"/>
  <c r="R59" i="17"/>
  <c r="R55" i="17"/>
  <c r="R62" i="17"/>
  <c r="S62" i="17" s="1"/>
  <c r="R22" i="17"/>
  <c r="R54" i="17"/>
  <c r="S54" i="17" s="1"/>
  <c r="R46" i="17"/>
  <c r="S46" i="17" s="1"/>
  <c r="R48" i="17"/>
  <c r="R73" i="17"/>
  <c r="R41" i="17"/>
  <c r="R79" i="17"/>
  <c r="S79" i="17" s="1"/>
  <c r="R67" i="17"/>
  <c r="R35" i="17"/>
  <c r="S35" i="17" s="1"/>
  <c r="R71" i="17"/>
  <c r="R77" i="17"/>
  <c r="R45" i="17"/>
  <c r="R13" i="17"/>
  <c r="S13" i="17" s="1"/>
  <c r="B155" i="12"/>
  <c r="B120" i="12"/>
  <c r="B85" i="12"/>
  <c r="T11" i="17"/>
  <c r="F11" i="17"/>
  <c r="B11" i="17"/>
  <c r="C11" i="17"/>
  <c r="A12" i="17"/>
  <c r="E11" i="17"/>
  <c r="D11" i="17"/>
  <c r="S9" i="17"/>
  <c r="D10" i="17"/>
  <c r="B10" i="17"/>
  <c r="T10" i="17"/>
  <c r="E10" i="17"/>
  <c r="C10" i="17"/>
  <c r="F10" i="17"/>
  <c r="S16" i="17"/>
  <c r="S17" i="17"/>
  <c r="S21" i="17"/>
  <c r="S25" i="17"/>
  <c r="S29" i="17"/>
  <c r="S37" i="17"/>
  <c r="S40" i="17"/>
  <c r="S44" i="17"/>
  <c r="S48" i="17"/>
  <c r="S52" i="17"/>
  <c r="S56" i="17"/>
  <c r="S60" i="17"/>
  <c r="S64" i="17"/>
  <c r="S68" i="17"/>
  <c r="S72" i="17"/>
  <c r="S76" i="17"/>
  <c r="S14" i="17"/>
  <c r="S22" i="17"/>
  <c r="S26" i="17"/>
  <c r="S30" i="17"/>
  <c r="S34" i="17"/>
  <c r="S41" i="17"/>
  <c r="S45" i="17"/>
  <c r="S49" i="17"/>
  <c r="S57" i="17"/>
  <c r="S61" i="17"/>
  <c r="S65" i="17"/>
  <c r="S69" i="17"/>
  <c r="S73" i="17"/>
  <c r="S77" i="17"/>
  <c r="S24" i="17"/>
  <c r="S28" i="17"/>
  <c r="S32" i="17"/>
  <c r="S36" i="17"/>
  <c r="S39" i="17"/>
  <c r="S43" i="17"/>
  <c r="S47" i="17"/>
  <c r="S51" i="17"/>
  <c r="S55" i="17"/>
  <c r="S59" i="17"/>
  <c r="S63" i="17"/>
  <c r="S67" i="17"/>
  <c r="S71" i="17"/>
  <c r="S75" i="17"/>
  <c r="B156" i="12" l="1"/>
  <c r="B121" i="12"/>
  <c r="B86" i="12"/>
  <c r="E82" i="17"/>
  <c r="E83" i="17"/>
  <c r="D12" i="17"/>
  <c r="C12" i="17"/>
  <c r="A13" i="17"/>
  <c r="F12" i="17"/>
  <c r="T12" i="17"/>
  <c r="E12" i="17"/>
  <c r="B12" i="17"/>
  <c r="B157" i="12" l="1"/>
  <c r="B122" i="12"/>
  <c r="B87" i="12"/>
  <c r="T13" i="17"/>
  <c r="F13" i="17"/>
  <c r="B13" i="17"/>
  <c r="D13" i="17"/>
  <c r="A14" i="17"/>
  <c r="E13" i="17"/>
  <c r="C13" i="17"/>
  <c r="E84" i="17"/>
  <c r="F83" i="17" s="1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158" i="12" l="1"/>
  <c r="B123" i="12"/>
  <c r="B88" i="12"/>
  <c r="F82" i="17"/>
  <c r="F84" i="17" s="1"/>
  <c r="D14" i="17"/>
  <c r="T14" i="17"/>
  <c r="E14" i="17"/>
  <c r="B14" i="17"/>
  <c r="A15" i="17"/>
  <c r="F14" i="17"/>
  <c r="C14" i="17"/>
  <c r="B4" i="13"/>
  <c r="AB50" i="1"/>
  <c r="AB51" i="1"/>
  <c r="AB45" i="1"/>
  <c r="AB52" i="1"/>
  <c r="AB44" i="1"/>
  <c r="AB53" i="1"/>
  <c r="AB54" i="1"/>
  <c r="AB55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49" i="1"/>
  <c r="AC49" i="1" s="1"/>
  <c r="AC50" i="1" s="1"/>
  <c r="AC51" i="1" s="1"/>
  <c r="AB43" i="1"/>
  <c r="AB42" i="1"/>
  <c r="AB41" i="1"/>
  <c r="AB40" i="1"/>
  <c r="AB39" i="1"/>
  <c r="AB38" i="1"/>
  <c r="AB37" i="1"/>
  <c r="AB36" i="1"/>
  <c r="AB35" i="1"/>
  <c r="AB34" i="1"/>
  <c r="AB56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B6" i="1"/>
  <c r="A41" i="12"/>
  <c r="A42" i="12" s="1"/>
  <c r="A8" i="12"/>
  <c r="G8" i="12" s="1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H4" i="13"/>
  <c r="H3" i="13"/>
  <c r="M3" i="12"/>
  <c r="I8" i="14"/>
  <c r="I11" i="14" s="1"/>
  <c r="J8" i="14"/>
  <c r="K8" i="14"/>
  <c r="K40" i="14" s="1"/>
  <c r="L8" i="14"/>
  <c r="L26" i="14" s="1"/>
  <c r="M8" i="14"/>
  <c r="M36" i="14" s="1"/>
  <c r="N8" i="14"/>
  <c r="N18" i="14" s="1"/>
  <c r="O8" i="14"/>
  <c r="O42" i="14" s="1"/>
  <c r="P8" i="14"/>
  <c r="P34" i="14" s="1"/>
  <c r="H8" i="14"/>
  <c r="H30" i="14" s="1"/>
  <c r="S4" i="14"/>
  <c r="S3" i="14"/>
  <c r="Q6" i="1"/>
  <c r="B9" i="12"/>
  <c r="P56" i="14"/>
  <c r="N23" i="14"/>
  <c r="N45" i="14"/>
  <c r="N34" i="14"/>
  <c r="H43" i="14"/>
  <c r="B4" i="14"/>
  <c r="O43" i="14"/>
  <c r="C15" i="14"/>
  <c r="C14" i="13"/>
  <c r="H14" i="13" s="1"/>
  <c r="S15" i="14"/>
  <c r="E156" i="13"/>
  <c r="C75" i="13"/>
  <c r="H75" i="13" s="1"/>
  <c r="D119" i="13"/>
  <c r="E140" i="13"/>
  <c r="G33" i="14"/>
  <c r="D161" i="13"/>
  <c r="E105" i="13"/>
  <c r="D13" i="14"/>
  <c r="D12" i="13"/>
  <c r="E66" i="13"/>
  <c r="E157" i="13"/>
  <c r="G27" i="14"/>
  <c r="C48" i="13"/>
  <c r="H48" i="13" s="1"/>
  <c r="C49" i="14"/>
  <c r="S49" i="14"/>
  <c r="G16" i="14"/>
  <c r="C15" i="13"/>
  <c r="H15" i="13" s="1"/>
  <c r="C16" i="14"/>
  <c r="S16" i="14"/>
  <c r="C141" i="13"/>
  <c r="H141" i="13" s="1"/>
  <c r="D35" i="13"/>
  <c r="D36" i="14"/>
  <c r="C43" i="14"/>
  <c r="C42" i="13"/>
  <c r="H42" i="13" s="1"/>
  <c r="S43" i="14"/>
  <c r="D77" i="13"/>
  <c r="D152" i="13"/>
  <c r="C99" i="13"/>
  <c r="H99" i="13" s="1"/>
  <c r="E31" i="13"/>
  <c r="E32" i="14"/>
  <c r="D155" i="13"/>
  <c r="G20" i="14"/>
  <c r="E34" i="13"/>
  <c r="E35" i="14"/>
  <c r="C38" i="13"/>
  <c r="H38" i="13" s="1"/>
  <c r="S39" i="14"/>
  <c r="C39" i="14"/>
  <c r="C110" i="13"/>
  <c r="H110" i="13" s="1"/>
  <c r="G30" i="14"/>
  <c r="C74" i="13"/>
  <c r="H74" i="13" s="1"/>
  <c r="E43" i="14"/>
  <c r="E42" i="13"/>
  <c r="G43" i="14"/>
  <c r="D140" i="13"/>
  <c r="C148" i="13"/>
  <c r="H148" i="13" s="1"/>
  <c r="E136" i="13"/>
  <c r="D64" i="13"/>
  <c r="D92" i="13"/>
  <c r="E26" i="13"/>
  <c r="E27" i="14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D20" i="14"/>
  <c r="E103" i="13"/>
  <c r="D70" i="13"/>
  <c r="E42" i="14"/>
  <c r="E41" i="13"/>
  <c r="C30" i="14"/>
  <c r="S30" i="14"/>
  <c r="C29" i="13"/>
  <c r="H29" i="13" s="1"/>
  <c r="D103" i="13"/>
  <c r="D156" i="13"/>
  <c r="C119" i="13"/>
  <c r="H119" i="13" s="1"/>
  <c r="D44" i="14"/>
  <c r="D43" i="13"/>
  <c r="D147" i="13"/>
  <c r="E102" i="13"/>
  <c r="E22" i="13"/>
  <c r="E23" i="14"/>
  <c r="E28" i="14"/>
  <c r="E27" i="13"/>
  <c r="D89" i="13"/>
  <c r="D87" i="13"/>
  <c r="E38" i="14"/>
  <c r="E37" i="13"/>
  <c r="C41" i="14"/>
  <c r="C40" i="13"/>
  <c r="H40" i="13" s="1"/>
  <c r="S41" i="14"/>
  <c r="D101" i="13"/>
  <c r="E52" i="13"/>
  <c r="C102" i="13"/>
  <c r="H102" i="13" s="1"/>
  <c r="D24" i="13"/>
  <c r="D25" i="14"/>
  <c r="D126" i="13"/>
  <c r="C160" i="13"/>
  <c r="H160" i="13" s="1"/>
  <c r="E9" i="13"/>
  <c r="E10" i="14"/>
  <c r="D125" i="13"/>
  <c r="E28" i="13"/>
  <c r="E29" i="14"/>
  <c r="D33" i="13"/>
  <c r="D34" i="14"/>
  <c r="C27" i="13"/>
  <c r="H27" i="13" s="1"/>
  <c r="C28" i="14"/>
  <c r="S28" i="14"/>
  <c r="G14" i="14"/>
  <c r="D131" i="13"/>
  <c r="D160" i="13"/>
  <c r="C17" i="14"/>
  <c r="C16" i="13"/>
  <c r="H16" i="13" s="1"/>
  <c r="S17" i="14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21" i="14"/>
  <c r="E60" i="13"/>
  <c r="D65" i="13"/>
  <c r="E139" i="13"/>
  <c r="E89" i="13"/>
  <c r="D115" i="13"/>
  <c r="D58" i="13"/>
  <c r="C106" i="13"/>
  <c r="H106" i="13" s="1"/>
  <c r="D29" i="13"/>
  <c r="D30" i="14"/>
  <c r="E76" i="13"/>
  <c r="C25" i="13"/>
  <c r="H25" i="13" s="1"/>
  <c r="C26" i="14"/>
  <c r="S26" i="14"/>
  <c r="D44" i="13"/>
  <c r="D45" i="14"/>
  <c r="C136" i="13"/>
  <c r="H136" i="13" s="1"/>
  <c r="D133" i="13"/>
  <c r="D106" i="13"/>
  <c r="C70" i="13"/>
  <c r="H70" i="13" s="1"/>
  <c r="E130" i="13"/>
  <c r="D30" i="13"/>
  <c r="D31" i="14"/>
  <c r="D21" i="13"/>
  <c r="D22" i="14"/>
  <c r="C48" i="14"/>
  <c r="C47" i="13"/>
  <c r="H47" i="13" s="1"/>
  <c r="S48" i="14"/>
  <c r="D154" i="13"/>
  <c r="E30" i="14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37" i="14"/>
  <c r="S37" i="14"/>
  <c r="C126" i="13"/>
  <c r="H126" i="13" s="1"/>
  <c r="C157" i="13"/>
  <c r="H157" i="13" s="1"/>
  <c r="E88" i="13"/>
  <c r="C23" i="14"/>
  <c r="C22" i="13"/>
  <c r="H22" i="13" s="1"/>
  <c r="S23" i="14"/>
  <c r="C97" i="13"/>
  <c r="H97" i="13" s="1"/>
  <c r="D127" i="13"/>
  <c r="C92" i="13"/>
  <c r="H92" i="13" s="1"/>
  <c r="G39" i="14"/>
  <c r="D47" i="14"/>
  <c r="D46" i="13"/>
  <c r="E81" i="13"/>
  <c r="G9" i="14"/>
  <c r="G12" i="14"/>
  <c r="C120" i="13"/>
  <c r="H120" i="13" s="1"/>
  <c r="C121" i="13"/>
  <c r="H121" i="13" s="1"/>
  <c r="E71" i="13"/>
  <c r="D74" i="13"/>
  <c r="E94" i="13"/>
  <c r="C96" i="13"/>
  <c r="H96" i="13" s="1"/>
  <c r="C36" i="14"/>
  <c r="C35" i="13"/>
  <c r="H35" i="13" s="1"/>
  <c r="S36" i="14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G19" i="14"/>
  <c r="E95" i="13"/>
  <c r="E146" i="13"/>
  <c r="D151" i="13"/>
  <c r="E74" i="13"/>
  <c r="G25" i="14"/>
  <c r="G31" i="14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C24" i="14"/>
  <c r="S24" i="14"/>
  <c r="D84" i="13"/>
  <c r="E111" i="13"/>
  <c r="E118" i="13"/>
  <c r="C83" i="13"/>
  <c r="H83" i="13" s="1"/>
  <c r="D105" i="13"/>
  <c r="D46" i="14"/>
  <c r="D45" i="13"/>
  <c r="C50" i="13"/>
  <c r="H50" i="13" s="1"/>
  <c r="D99" i="13"/>
  <c r="C143" i="13"/>
  <c r="H143" i="13" s="1"/>
  <c r="C114" i="13"/>
  <c r="H114" i="13" s="1"/>
  <c r="G13" i="14"/>
  <c r="D41" i="13"/>
  <c r="D42" i="14"/>
  <c r="G40" i="14"/>
  <c r="E22" i="14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7" i="14"/>
  <c r="D36" i="13"/>
  <c r="C10" i="13"/>
  <c r="H10" i="13" s="1"/>
  <c r="C11" i="14"/>
  <c r="S11" i="14"/>
  <c r="D137" i="13"/>
  <c r="E113" i="13"/>
  <c r="E129" i="13"/>
  <c r="D97" i="13"/>
  <c r="C142" i="13"/>
  <c r="H142" i="13" s="1"/>
  <c r="G15" i="14"/>
  <c r="D52" i="13"/>
  <c r="C19" i="13"/>
  <c r="H19" i="13" s="1"/>
  <c r="C20" i="14"/>
  <c r="S20" i="14"/>
  <c r="E97" i="13"/>
  <c r="D47" i="13"/>
  <c r="D48" i="14"/>
  <c r="C17" i="13"/>
  <c r="H17" i="13" s="1"/>
  <c r="C18" i="14"/>
  <c r="S18" i="14"/>
  <c r="E145" i="13"/>
  <c r="C72" i="13"/>
  <c r="H72" i="13" s="1"/>
  <c r="C88" i="13"/>
  <c r="H88" i="13" s="1"/>
  <c r="E45" i="14"/>
  <c r="E44" i="13"/>
  <c r="C161" i="13"/>
  <c r="H161" i="13" s="1"/>
  <c r="D76" i="13"/>
  <c r="D114" i="13"/>
  <c r="G22" i="14"/>
  <c r="E57" i="13"/>
  <c r="C59" i="13"/>
  <c r="H59" i="13" s="1"/>
  <c r="D129" i="13"/>
  <c r="D68" i="13"/>
  <c r="D121" i="13"/>
  <c r="E64" i="13"/>
  <c r="D130" i="13"/>
  <c r="C128" i="13"/>
  <c r="H128" i="13" s="1"/>
  <c r="D37" i="13"/>
  <c r="D38" i="14"/>
  <c r="C84" i="13"/>
  <c r="H84" i="13" s="1"/>
  <c r="C153" i="13"/>
  <c r="H153" i="13" s="1"/>
  <c r="D107" i="13"/>
  <c r="E31" i="14"/>
  <c r="E30" i="13"/>
  <c r="E161" i="13"/>
  <c r="D120" i="13"/>
  <c r="C108" i="13"/>
  <c r="H108" i="13" s="1"/>
  <c r="D159" i="13"/>
  <c r="C52" i="13"/>
  <c r="H52" i="13" s="1"/>
  <c r="C71" i="13"/>
  <c r="H71" i="13" s="1"/>
  <c r="D94" i="13"/>
  <c r="D32" i="14"/>
  <c r="D31" i="13"/>
  <c r="D11" i="14"/>
  <c r="D10" i="13"/>
  <c r="E152" i="13"/>
  <c r="E46" i="13"/>
  <c r="E47" i="14"/>
  <c r="C86" i="13"/>
  <c r="H86" i="13" s="1"/>
  <c r="G35" i="14"/>
  <c r="E16" i="14"/>
  <c r="E15" i="13"/>
  <c r="C12" i="13"/>
  <c r="H12" i="13" s="1"/>
  <c r="C13" i="14"/>
  <c r="S13" i="14"/>
  <c r="C116" i="13"/>
  <c r="H116" i="13" s="1"/>
  <c r="D145" i="13"/>
  <c r="E24" i="14"/>
  <c r="E23" i="13"/>
  <c r="D56" i="13"/>
  <c r="G24" i="14"/>
  <c r="E77" i="13"/>
  <c r="C130" i="13"/>
  <c r="H130" i="13" s="1"/>
  <c r="D146" i="13"/>
  <c r="E44" i="14"/>
  <c r="E43" i="13"/>
  <c r="D49" i="13"/>
  <c r="C67" i="13"/>
  <c r="H67" i="13" s="1"/>
  <c r="D8" i="13"/>
  <c r="D9" i="14"/>
  <c r="D50" i="13"/>
  <c r="C149" i="13"/>
  <c r="H149" i="13" s="1"/>
  <c r="G26" i="14"/>
  <c r="C45" i="14"/>
  <c r="C44" i="13"/>
  <c r="H44" i="13" s="1"/>
  <c r="S45" i="14"/>
  <c r="D110" i="13"/>
  <c r="C8" i="13"/>
  <c r="H8" i="13" s="1"/>
  <c r="C9" i="14"/>
  <c r="S9" i="14"/>
  <c r="C76" i="13"/>
  <c r="H76" i="13" s="1"/>
  <c r="E115" i="13"/>
  <c r="D29" i="14"/>
  <c r="D28" i="13"/>
  <c r="C62" i="13"/>
  <c r="H62" i="13" s="1"/>
  <c r="D49" i="14"/>
  <c r="D48" i="13"/>
  <c r="E18" i="14"/>
  <c r="E17" i="13"/>
  <c r="E104" i="13"/>
  <c r="E67" i="13"/>
  <c r="D85" i="13"/>
  <c r="E54" i="13"/>
  <c r="E36" i="13"/>
  <c r="E37" i="14"/>
  <c r="D116" i="13"/>
  <c r="E61" i="13"/>
  <c r="D62" i="13"/>
  <c r="C146" i="13"/>
  <c r="H146" i="13" s="1"/>
  <c r="D42" i="13"/>
  <c r="D43" i="14"/>
  <c r="D128" i="13"/>
  <c r="D109" i="13"/>
  <c r="D41" i="14"/>
  <c r="D40" i="13"/>
  <c r="C20" i="13"/>
  <c r="H20" i="13" s="1"/>
  <c r="C21" i="14"/>
  <c r="S21" i="14"/>
  <c r="C80" i="13"/>
  <c r="H80" i="13" s="1"/>
  <c r="C46" i="13"/>
  <c r="H46" i="13" s="1"/>
  <c r="C47" i="14"/>
  <c r="S47" i="14"/>
  <c r="C56" i="13"/>
  <c r="H56" i="13" s="1"/>
  <c r="E117" i="13"/>
  <c r="C124" i="13"/>
  <c r="H124" i="13" s="1"/>
  <c r="C69" i="13"/>
  <c r="H69" i="13" s="1"/>
  <c r="D79" i="13"/>
  <c r="E35" i="13"/>
  <c r="E36" i="14"/>
  <c r="D14" i="14"/>
  <c r="D13" i="13"/>
  <c r="E155" i="13"/>
  <c r="G46" i="14"/>
  <c r="E127" i="13"/>
  <c r="E78" i="13"/>
  <c r="E148" i="13"/>
  <c r="D61" i="13"/>
  <c r="D135" i="13"/>
  <c r="G32" i="14"/>
  <c r="E53" i="13"/>
  <c r="G45" i="14"/>
  <c r="C147" i="13"/>
  <c r="H147" i="13" s="1"/>
  <c r="C53" i="13"/>
  <c r="H53" i="13" s="1"/>
  <c r="C35" i="14"/>
  <c r="C34" i="13"/>
  <c r="H34" i="13" s="1"/>
  <c r="S35" i="14"/>
  <c r="G37" i="14"/>
  <c r="G18" i="14"/>
  <c r="C30" i="13"/>
  <c r="H30" i="13" s="1"/>
  <c r="C31" i="14"/>
  <c r="S31" i="14"/>
  <c r="D78" i="13"/>
  <c r="E123" i="13"/>
  <c r="G38" i="14"/>
  <c r="E106" i="13"/>
  <c r="D143" i="13"/>
  <c r="D142" i="13"/>
  <c r="C90" i="13"/>
  <c r="H90" i="13" s="1"/>
  <c r="C24" i="13"/>
  <c r="H24" i="13" s="1"/>
  <c r="C25" i="14"/>
  <c r="S25" i="14"/>
  <c r="D122" i="13"/>
  <c r="C145" i="13"/>
  <c r="H145" i="13" s="1"/>
  <c r="D15" i="13"/>
  <c r="D16" i="14"/>
  <c r="E121" i="13"/>
  <c r="C91" i="13"/>
  <c r="H91" i="13" s="1"/>
  <c r="D71" i="13"/>
  <c r="D102" i="13"/>
  <c r="D80" i="13"/>
  <c r="E158" i="13"/>
  <c r="D96" i="13"/>
  <c r="E100" i="13"/>
  <c r="E32" i="13"/>
  <c r="E33" i="14"/>
  <c r="G49" i="14"/>
  <c r="C107" i="13"/>
  <c r="H107" i="13" s="1"/>
  <c r="E19" i="14"/>
  <c r="E18" i="13"/>
  <c r="C21" i="13"/>
  <c r="H21" i="13" s="1"/>
  <c r="C22" i="14"/>
  <c r="S22" i="14"/>
  <c r="E58" i="13"/>
  <c r="C57" i="13"/>
  <c r="H57" i="13" s="1"/>
  <c r="E122" i="13"/>
  <c r="D82" i="13"/>
  <c r="E87" i="13"/>
  <c r="D113" i="13"/>
  <c r="D148" i="13"/>
  <c r="E16" i="13"/>
  <c r="E17" i="14"/>
  <c r="C79" i="13"/>
  <c r="H79" i="13" s="1"/>
  <c r="D18" i="13"/>
  <c r="D19" i="14"/>
  <c r="D16" i="13"/>
  <c r="D17" i="14"/>
  <c r="D33" i="14"/>
  <c r="D32" i="13"/>
  <c r="E107" i="13"/>
  <c r="D27" i="14"/>
  <c r="D26" i="13"/>
  <c r="C158" i="13"/>
  <c r="H158" i="13" s="1"/>
  <c r="C125" i="13"/>
  <c r="H125" i="13" s="1"/>
  <c r="C94" i="13"/>
  <c r="H94" i="13" s="1"/>
  <c r="E55" i="13"/>
  <c r="C32" i="14"/>
  <c r="C31" i="13"/>
  <c r="H31" i="13" s="1"/>
  <c r="S32" i="14"/>
  <c r="C14" i="14"/>
  <c r="C13" i="13"/>
  <c r="H13" i="13" s="1"/>
  <c r="S14" i="14"/>
  <c r="G34" i="14"/>
  <c r="E14" i="13"/>
  <c r="E15" i="14"/>
  <c r="C113" i="13"/>
  <c r="H113" i="13" s="1"/>
  <c r="E26" i="14"/>
  <c r="E25" i="13"/>
  <c r="E114" i="13"/>
  <c r="D35" i="14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3" i="14"/>
  <c r="D22" i="13"/>
  <c r="E49" i="13"/>
  <c r="E125" i="13"/>
  <c r="E25" i="14"/>
  <c r="E24" i="13"/>
  <c r="D153" i="13"/>
  <c r="D91" i="13"/>
  <c r="D124" i="13"/>
  <c r="E65" i="13"/>
  <c r="C33" i="13"/>
  <c r="H33" i="13" s="1"/>
  <c r="C34" i="14"/>
  <c r="S34" i="14"/>
  <c r="C45" i="13"/>
  <c r="H45" i="13" s="1"/>
  <c r="C46" i="14"/>
  <c r="S46" i="14"/>
  <c r="E96" i="13"/>
  <c r="E46" i="14"/>
  <c r="E45" i="13"/>
  <c r="D63" i="13"/>
  <c r="E40" i="14"/>
  <c r="E39" i="13"/>
  <c r="C156" i="13"/>
  <c r="H156" i="13" s="1"/>
  <c r="D72" i="13"/>
  <c r="D54" i="13"/>
  <c r="D100" i="13"/>
  <c r="C37" i="13"/>
  <c r="H37" i="13" s="1"/>
  <c r="C38" i="14"/>
  <c r="S38" i="14"/>
  <c r="C137" i="13"/>
  <c r="H137" i="13" s="1"/>
  <c r="D123" i="13"/>
  <c r="G29" i="14"/>
  <c r="E11" i="13"/>
  <c r="E12" i="14"/>
  <c r="G21" i="14"/>
  <c r="D24" i="14"/>
  <c r="D23" i="13"/>
  <c r="D9" i="13"/>
  <c r="D10" i="14"/>
  <c r="E112" i="13"/>
  <c r="G17" i="14"/>
  <c r="E70" i="13"/>
  <c r="C26" i="13"/>
  <c r="H26" i="13" s="1"/>
  <c r="C27" i="14"/>
  <c r="S27" i="14"/>
  <c r="E34" i="14"/>
  <c r="E33" i="13"/>
  <c r="E11" i="14"/>
  <c r="E10" i="13"/>
  <c r="E150" i="13"/>
  <c r="D88" i="13"/>
  <c r="C112" i="13"/>
  <c r="H112" i="13" s="1"/>
  <c r="C28" i="13"/>
  <c r="H28" i="13" s="1"/>
  <c r="C29" i="14"/>
  <c r="S29" i="14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8" i="14"/>
  <c r="D27" i="13"/>
  <c r="C138" i="13"/>
  <c r="H138" i="13" s="1"/>
  <c r="E108" i="13"/>
  <c r="D67" i="13"/>
  <c r="C54" i="13"/>
  <c r="H54" i="13" s="1"/>
  <c r="D75" i="13"/>
  <c r="C19" i="14"/>
  <c r="C18" i="13"/>
  <c r="H18" i="13" s="1"/>
  <c r="S19" i="14"/>
  <c r="C122" i="13"/>
  <c r="H122" i="13" s="1"/>
  <c r="G47" i="14"/>
  <c r="C135" i="13"/>
  <c r="H135" i="13" s="1"/>
  <c r="D57" i="13"/>
  <c r="E48" i="14"/>
  <c r="E47" i="13"/>
  <c r="G11" i="14"/>
  <c r="D83" i="13"/>
  <c r="E144" i="13"/>
  <c r="C49" i="13"/>
  <c r="H49" i="13" s="1"/>
  <c r="C43" i="13"/>
  <c r="H43" i="13" s="1"/>
  <c r="C44" i="14"/>
  <c r="S44" i="14"/>
  <c r="C63" i="13"/>
  <c r="H63" i="13" s="1"/>
  <c r="C100" i="13"/>
  <c r="H100" i="13" s="1"/>
  <c r="E41" i="14"/>
  <c r="E40" i="13"/>
  <c r="D134" i="13"/>
  <c r="D144" i="13"/>
  <c r="E62" i="13"/>
  <c r="G23" i="14"/>
  <c r="D66" i="13"/>
  <c r="E51" i="13"/>
  <c r="G36" i="14"/>
  <c r="D86" i="13"/>
  <c r="D150" i="13"/>
  <c r="E73" i="13"/>
  <c r="D15" i="14"/>
  <c r="D14" i="13"/>
  <c r="G28" i="14"/>
  <c r="D39" i="13"/>
  <c r="D40" i="14"/>
  <c r="G42" i="14"/>
  <c r="C82" i="13"/>
  <c r="H82" i="13" s="1"/>
  <c r="E39" i="14"/>
  <c r="E38" i="13"/>
  <c r="E19" i="13"/>
  <c r="E20" i="14"/>
  <c r="E93" i="13"/>
  <c r="E48" i="13"/>
  <c r="E49" i="14"/>
  <c r="E84" i="13"/>
  <c r="D12" i="14"/>
  <c r="D11" i="13"/>
  <c r="E80" i="13"/>
  <c r="C104" i="13"/>
  <c r="H104" i="13" s="1"/>
  <c r="E132" i="13"/>
  <c r="E133" i="13"/>
  <c r="D26" i="14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G41" i="14"/>
  <c r="D111" i="13"/>
  <c r="E63" i="13"/>
  <c r="C144" i="13"/>
  <c r="H144" i="13" s="1"/>
  <c r="C66" i="13"/>
  <c r="H66" i="13" s="1"/>
  <c r="D55" i="13"/>
  <c r="C40" i="14"/>
  <c r="C39" i="13"/>
  <c r="H39" i="13" s="1"/>
  <c r="S40" i="14"/>
  <c r="E135" i="13"/>
  <c r="E85" i="13"/>
  <c r="C64" i="13"/>
  <c r="H64" i="13" s="1"/>
  <c r="E69" i="13"/>
  <c r="E75" i="13"/>
  <c r="E13" i="14"/>
  <c r="E12" i="13"/>
  <c r="D53" i="13"/>
  <c r="D20" i="13"/>
  <c r="D21" i="14"/>
  <c r="E131" i="13"/>
  <c r="C105" i="13"/>
  <c r="H105" i="13" s="1"/>
  <c r="C131" i="13"/>
  <c r="H131" i="13" s="1"/>
  <c r="C65" i="13"/>
  <c r="H65" i="13" s="1"/>
  <c r="E141" i="13"/>
  <c r="G48" i="14"/>
  <c r="C133" i="13"/>
  <c r="H133" i="13" s="1"/>
  <c r="C140" i="13"/>
  <c r="H140" i="13" s="1"/>
  <c r="C41" i="13"/>
  <c r="H41" i="13" s="1"/>
  <c r="C42" i="14"/>
  <c r="S42" i="14"/>
  <c r="E149" i="13"/>
  <c r="C81" i="13"/>
  <c r="H81" i="13" s="1"/>
  <c r="D117" i="13"/>
  <c r="E90" i="13"/>
  <c r="D51" i="13"/>
  <c r="D38" i="13"/>
  <c r="D39" i="14"/>
  <c r="C101" i="13"/>
  <c r="H101" i="13" s="1"/>
  <c r="C33" i="14"/>
  <c r="S33" i="14"/>
  <c r="C32" i="13"/>
  <c r="H32" i="13" s="1"/>
  <c r="G10" i="14"/>
  <c r="E13" i="13"/>
  <c r="E14" i="14"/>
  <c r="G44" i="14"/>
  <c r="C151" i="13"/>
  <c r="H151" i="13" s="1"/>
  <c r="E109" i="13"/>
  <c r="D18" i="14"/>
  <c r="D17" i="13"/>
  <c r="E110" i="13"/>
  <c r="C95" i="13"/>
  <c r="H95" i="13" s="1"/>
  <c r="E142" i="13"/>
  <c r="L39" i="14"/>
  <c r="L25" i="14"/>
  <c r="L28" i="14"/>
  <c r="L46" i="14"/>
  <c r="L23" i="14"/>
  <c r="L14" i="14"/>
  <c r="L32" i="14"/>
  <c r="L49" i="14"/>
  <c r="L22" i="14"/>
  <c r="L21" i="14"/>
  <c r="N39" i="14"/>
  <c r="N16" i="14"/>
  <c r="P48" i="14"/>
  <c r="R12" i="1"/>
  <c r="R14" i="14" s="1"/>
  <c r="N46" i="14"/>
  <c r="N19" i="14"/>
  <c r="P35" i="14"/>
  <c r="P16" i="14"/>
  <c r="N30" i="14"/>
  <c r="N25" i="14"/>
  <c r="N26" i="14"/>
  <c r="N21" i="14"/>
  <c r="N42" i="14"/>
  <c r="N20" i="14"/>
  <c r="N11" i="14"/>
  <c r="F45" i="14"/>
  <c r="F37" i="14"/>
  <c r="F19" i="14"/>
  <c r="F40" i="14"/>
  <c r="L9" i="14"/>
  <c r="F47" i="14"/>
  <c r="F18" i="14"/>
  <c r="F26" i="14"/>
  <c r="F16" i="14"/>
  <c r="F42" i="14"/>
  <c r="F44" i="14"/>
  <c r="F29" i="14"/>
  <c r="F27" i="14"/>
  <c r="F35" i="14"/>
  <c r="F9" i="14"/>
  <c r="F20" i="14"/>
  <c r="F10" i="14"/>
  <c r="F48" i="14"/>
  <c r="F17" i="14"/>
  <c r="F41" i="14"/>
  <c r="F43" i="14"/>
  <c r="F15" i="14"/>
  <c r="F12" i="14"/>
  <c r="F39" i="14"/>
  <c r="F33" i="14"/>
  <c r="F46" i="14"/>
  <c r="F14" i="14"/>
  <c r="F31" i="14"/>
  <c r="F21" i="14"/>
  <c r="J9" i="14"/>
  <c r="F11" i="14"/>
  <c r="F36" i="14"/>
  <c r="F38" i="14"/>
  <c r="F34" i="14"/>
  <c r="F32" i="14"/>
  <c r="F22" i="14"/>
  <c r="F25" i="14"/>
  <c r="N9" i="14"/>
  <c r="O9" i="14"/>
  <c r="F13" i="14"/>
  <c r="F24" i="14"/>
  <c r="F23" i="14"/>
  <c r="F28" i="14"/>
  <c r="F30" i="14"/>
  <c r="F49" i="14"/>
  <c r="F8" i="12" l="1"/>
  <c r="C8" i="12"/>
  <c r="M8" i="12" s="1"/>
  <c r="H8" i="12"/>
  <c r="D8" i="12"/>
  <c r="E8" i="12"/>
  <c r="H14" i="14"/>
  <c r="O34" i="14"/>
  <c r="H47" i="14"/>
  <c r="K13" i="14"/>
  <c r="I21" i="14"/>
  <c r="N41" i="14"/>
  <c r="N40" i="14"/>
  <c r="N44" i="14"/>
  <c r="N32" i="14"/>
  <c r="N49" i="14"/>
  <c r="O24" i="14"/>
  <c r="O13" i="14"/>
  <c r="N47" i="14"/>
  <c r="N43" i="14"/>
  <c r="K33" i="14"/>
  <c r="O45" i="14"/>
  <c r="O27" i="14"/>
  <c r="N35" i="14"/>
  <c r="N27" i="14"/>
  <c r="N36" i="14"/>
  <c r="N10" i="14"/>
  <c r="N38" i="14"/>
  <c r="K20" i="14"/>
  <c r="O33" i="14"/>
  <c r="O20" i="14"/>
  <c r="N17" i="14"/>
  <c r="R41" i="1"/>
  <c r="R43" i="1"/>
  <c r="R47" i="1"/>
  <c r="R49" i="1"/>
  <c r="R51" i="1"/>
  <c r="R52" i="1"/>
  <c r="R53" i="1"/>
  <c r="R40" i="1"/>
  <c r="R42" i="1"/>
  <c r="R46" i="1"/>
  <c r="R48" i="1"/>
  <c r="R50" i="1"/>
  <c r="R45" i="1"/>
  <c r="R44" i="1"/>
  <c r="H21" i="14"/>
  <c r="K34" i="14"/>
  <c r="K38" i="14"/>
  <c r="O16" i="14"/>
  <c r="O22" i="14"/>
  <c r="O39" i="14"/>
  <c r="M38" i="14"/>
  <c r="K23" i="14"/>
  <c r="O32" i="14"/>
  <c r="O35" i="14"/>
  <c r="O36" i="14"/>
  <c r="O25" i="14"/>
  <c r="H41" i="14"/>
  <c r="I13" i="14"/>
  <c r="H37" i="14"/>
  <c r="I37" i="14"/>
  <c r="H18" i="14"/>
  <c r="I16" i="14"/>
  <c r="I19" i="14"/>
  <c r="I20" i="14"/>
  <c r="M16" i="14"/>
  <c r="B10" i="12"/>
  <c r="B11" i="12" s="1"/>
  <c r="A9" i="12"/>
  <c r="F9" i="12" s="1"/>
  <c r="H48" i="14"/>
  <c r="H19" i="14"/>
  <c r="H34" i="14"/>
  <c r="H10" i="14"/>
  <c r="H42" i="14"/>
  <c r="H16" i="14"/>
  <c r="H22" i="14"/>
  <c r="H49" i="14"/>
  <c r="H40" i="14"/>
  <c r="H35" i="14"/>
  <c r="H38" i="14"/>
  <c r="H9" i="14"/>
  <c r="H26" i="14"/>
  <c r="H32" i="14"/>
  <c r="H39" i="14"/>
  <c r="H33" i="14"/>
  <c r="H29" i="14"/>
  <c r="H36" i="14"/>
  <c r="H17" i="14"/>
  <c r="H31" i="14"/>
  <c r="H27" i="14"/>
  <c r="H23" i="14"/>
  <c r="H13" i="14"/>
  <c r="H45" i="14"/>
  <c r="H25" i="14"/>
  <c r="H28" i="14"/>
  <c r="H11" i="14"/>
  <c r="H44" i="14"/>
  <c r="M12" i="14"/>
  <c r="M34" i="14"/>
  <c r="M29" i="14"/>
  <c r="M20" i="14"/>
  <c r="M28" i="14"/>
  <c r="M21" i="14"/>
  <c r="M32" i="14"/>
  <c r="M13" i="14"/>
  <c r="M9" i="14"/>
  <c r="M43" i="14"/>
  <c r="M49" i="14"/>
  <c r="M48" i="14"/>
  <c r="M27" i="14"/>
  <c r="M25" i="14"/>
  <c r="M42" i="14"/>
  <c r="M17" i="14"/>
  <c r="M10" i="14"/>
  <c r="M24" i="14"/>
  <c r="M26" i="14"/>
  <c r="M22" i="14"/>
  <c r="M41" i="14"/>
  <c r="M15" i="14"/>
  <c r="M37" i="14"/>
  <c r="M40" i="14"/>
  <c r="M35" i="14"/>
  <c r="M45" i="14"/>
  <c r="M39" i="14"/>
  <c r="M47" i="14"/>
  <c r="I10" i="14"/>
  <c r="I12" i="14"/>
  <c r="I40" i="14"/>
  <c r="I39" i="14"/>
  <c r="I23" i="14"/>
  <c r="I15" i="14"/>
  <c r="I33" i="14"/>
  <c r="I24" i="14"/>
  <c r="I28" i="14"/>
  <c r="I41" i="14"/>
  <c r="I22" i="14"/>
  <c r="I9" i="14"/>
  <c r="I34" i="14"/>
  <c r="I27" i="14"/>
  <c r="I38" i="14"/>
  <c r="I14" i="14"/>
  <c r="I31" i="14"/>
  <c r="I30" i="14"/>
  <c r="I48" i="14"/>
  <c r="I26" i="14"/>
  <c r="I44" i="14"/>
  <c r="I45" i="14"/>
  <c r="I17" i="14"/>
  <c r="I18" i="14"/>
  <c r="I46" i="14"/>
  <c r="I36" i="14"/>
  <c r="I42" i="14"/>
  <c r="I49" i="14"/>
  <c r="I25" i="14"/>
  <c r="M31" i="14"/>
  <c r="M18" i="14"/>
  <c r="I43" i="14"/>
  <c r="M11" i="14"/>
  <c r="H12" i="14"/>
  <c r="H24" i="14"/>
  <c r="H46" i="14"/>
  <c r="M14" i="14"/>
  <c r="I47" i="14"/>
  <c r="I29" i="14"/>
  <c r="M33" i="14"/>
  <c r="I32" i="14"/>
  <c r="H15" i="14"/>
  <c r="I35" i="14"/>
  <c r="AC32" i="1"/>
  <c r="AC33" i="1" s="1"/>
  <c r="AC56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L37" i="14"/>
  <c r="Q31" i="14"/>
  <c r="P24" i="14"/>
  <c r="P42" i="14"/>
  <c r="P9" i="14"/>
  <c r="P28" i="14"/>
  <c r="L42" i="14"/>
  <c r="L43" i="14"/>
  <c r="L12" i="14"/>
  <c r="L38" i="14"/>
  <c r="P10" i="14"/>
  <c r="P44" i="14"/>
  <c r="P23" i="14"/>
  <c r="P31" i="14"/>
  <c r="L27" i="14"/>
  <c r="L10" i="14"/>
  <c r="L11" i="14"/>
  <c r="L30" i="14"/>
  <c r="L31" i="14"/>
  <c r="K49" i="14"/>
  <c r="K21" i="14"/>
  <c r="O38" i="14"/>
  <c r="O48" i="14"/>
  <c r="O44" i="14"/>
  <c r="O15" i="14"/>
  <c r="O46" i="14"/>
  <c r="K47" i="14"/>
  <c r="K11" i="14"/>
  <c r="K39" i="14"/>
  <c r="O14" i="14"/>
  <c r="O47" i="14"/>
  <c r="O21" i="14"/>
  <c r="O18" i="14"/>
  <c r="O49" i="14"/>
  <c r="O30" i="14"/>
  <c r="O10" i="14"/>
  <c r="O12" i="14"/>
  <c r="O28" i="14"/>
  <c r="O23" i="14"/>
  <c r="P43" i="14"/>
  <c r="L48" i="14"/>
  <c r="R34" i="1"/>
  <c r="P45" i="14"/>
  <c r="P15" i="14"/>
  <c r="P36" i="14"/>
  <c r="L18" i="14"/>
  <c r="L40" i="14"/>
  <c r="L36" i="14"/>
  <c r="L47" i="14"/>
  <c r="L24" i="14"/>
  <c r="L33" i="14"/>
  <c r="K22" i="14"/>
  <c r="K10" i="14"/>
  <c r="K43" i="14"/>
  <c r="O40" i="14"/>
  <c r="O41" i="14"/>
  <c r="O37" i="14"/>
  <c r="O17" i="14"/>
  <c r="O29" i="14"/>
  <c r="O31" i="14"/>
  <c r="O26" i="14"/>
  <c r="O11" i="14"/>
  <c r="O19" i="14"/>
  <c r="H20" i="14"/>
  <c r="M30" i="14"/>
  <c r="K9" i="14"/>
  <c r="R8" i="1"/>
  <c r="R10" i="14" s="1"/>
  <c r="P46" i="14"/>
  <c r="P47" i="14"/>
  <c r="Q15" i="14"/>
  <c r="P14" i="14"/>
  <c r="K18" i="14"/>
  <c r="K19" i="14"/>
  <c r="K46" i="14"/>
  <c r="K28" i="14"/>
  <c r="K37" i="14"/>
  <c r="K31" i="14"/>
  <c r="K25" i="14"/>
  <c r="K41" i="14"/>
  <c r="K35" i="14"/>
  <c r="K45" i="14"/>
  <c r="K16" i="14"/>
  <c r="P17" i="14"/>
  <c r="M19" i="14"/>
  <c r="M23" i="14"/>
  <c r="M46" i="14"/>
  <c r="Q32" i="14"/>
  <c r="P38" i="14"/>
  <c r="Q16" i="14"/>
  <c r="P49" i="14"/>
  <c r="R26" i="1"/>
  <c r="R28" i="14" s="1"/>
  <c r="K29" i="14"/>
  <c r="K36" i="14"/>
  <c r="K27" i="14"/>
  <c r="K24" i="14"/>
  <c r="K17" i="14"/>
  <c r="K48" i="14"/>
  <c r="K15" i="14"/>
  <c r="K14" i="14"/>
  <c r="K12" i="14"/>
  <c r="K30" i="14"/>
  <c r="K42" i="14"/>
  <c r="K44" i="14"/>
  <c r="K32" i="14"/>
  <c r="K26" i="14"/>
  <c r="P39" i="14"/>
  <c r="M44" i="14"/>
  <c r="B159" i="12"/>
  <c r="B124" i="12"/>
  <c r="B89" i="12"/>
  <c r="Q14" i="14"/>
  <c r="T15" i="17"/>
  <c r="F15" i="17"/>
  <c r="B15" i="17"/>
  <c r="A16" i="17"/>
  <c r="E15" i="17"/>
  <c r="C15" i="17"/>
  <c r="D15" i="17"/>
  <c r="R13" i="1"/>
  <c r="R15" i="14" s="1"/>
  <c r="J30" i="14"/>
  <c r="J40" i="14"/>
  <c r="J32" i="14"/>
  <c r="J11" i="14"/>
  <c r="J42" i="14"/>
  <c r="J18" i="14"/>
  <c r="J47" i="14"/>
  <c r="J36" i="14"/>
  <c r="J33" i="14"/>
  <c r="J16" i="14"/>
  <c r="J38" i="14"/>
  <c r="J21" i="14"/>
  <c r="J25" i="14"/>
  <c r="J31" i="14"/>
  <c r="J26" i="14"/>
  <c r="J20" i="14"/>
  <c r="J15" i="14"/>
  <c r="J12" i="14"/>
  <c r="J13" i="14"/>
  <c r="J34" i="14"/>
  <c r="J44" i="14"/>
  <c r="J35" i="14"/>
  <c r="J43" i="14"/>
  <c r="J14" i="14"/>
  <c r="J19" i="14"/>
  <c r="J45" i="14"/>
  <c r="J39" i="14"/>
  <c r="J22" i="14"/>
  <c r="J49" i="14"/>
  <c r="J37" i="14"/>
  <c r="J27" i="14"/>
  <c r="J28" i="14"/>
  <c r="J23" i="14"/>
  <c r="J10" i="14"/>
  <c r="J48" i="14"/>
  <c r="J24" i="14"/>
  <c r="J41" i="14"/>
  <c r="J46" i="14"/>
  <c r="J17" i="14"/>
  <c r="J29" i="14"/>
  <c r="L16" i="14"/>
  <c r="L29" i="14"/>
  <c r="L20" i="14"/>
  <c r="L35" i="14"/>
  <c r="L17" i="14"/>
  <c r="L19" i="14"/>
  <c r="L13" i="14"/>
  <c r="L41" i="14"/>
  <c r="L34" i="14"/>
  <c r="L15" i="14"/>
  <c r="L45" i="14"/>
  <c r="L44" i="14"/>
  <c r="N13" i="14"/>
  <c r="N12" i="14"/>
  <c r="N33" i="14"/>
  <c r="N48" i="14"/>
  <c r="N29" i="14"/>
  <c r="N22" i="14"/>
  <c r="N15" i="14"/>
  <c r="N28" i="14"/>
  <c r="N24" i="14"/>
  <c r="N14" i="14"/>
  <c r="N31" i="14"/>
  <c r="N37" i="14"/>
  <c r="E9" i="12"/>
  <c r="D9" i="12"/>
  <c r="P13" i="14"/>
  <c r="P25" i="14"/>
  <c r="P19" i="14"/>
  <c r="P12" i="14"/>
  <c r="P20" i="14"/>
  <c r="P27" i="14"/>
  <c r="P30" i="14"/>
  <c r="P22" i="14"/>
  <c r="P40" i="14"/>
  <c r="P37" i="14"/>
  <c r="P41" i="14"/>
  <c r="P26" i="14"/>
  <c r="P18" i="14"/>
  <c r="P11" i="14"/>
  <c r="P21" i="14"/>
  <c r="P29" i="14"/>
  <c r="P32" i="14"/>
  <c r="P33" i="14"/>
  <c r="R2" i="1"/>
  <c r="T2" i="17" s="1"/>
  <c r="Q56" i="1"/>
  <c r="Q38" i="14"/>
  <c r="B66" i="12"/>
  <c r="A10" i="12" l="1"/>
  <c r="D10" i="12" s="1"/>
  <c r="Q47" i="14"/>
  <c r="G9" i="12"/>
  <c r="R29" i="1"/>
  <c r="R31" i="14" s="1"/>
  <c r="R30" i="1"/>
  <c r="R32" i="14" s="1"/>
  <c r="R14" i="1"/>
  <c r="R16" i="14" s="1"/>
  <c r="Q44" i="14"/>
  <c r="Q33" i="14"/>
  <c r="R31" i="1"/>
  <c r="R33" i="14" s="1"/>
  <c r="H9" i="12"/>
  <c r="C9" i="12"/>
  <c r="M9" i="12" s="1"/>
  <c r="R49" i="14"/>
  <c r="Q49" i="14"/>
  <c r="B40" i="12"/>
  <c r="A40" i="12" s="1"/>
  <c r="Q46" i="14"/>
  <c r="R46" i="14"/>
  <c r="B3" i="12"/>
  <c r="E2" i="13"/>
  <c r="Q10" i="14"/>
  <c r="T1" i="1"/>
  <c r="B3" i="14"/>
  <c r="A3" i="17"/>
  <c r="Q28" i="14"/>
  <c r="Q23" i="14"/>
  <c r="R21" i="1"/>
  <c r="R23" i="14" s="1"/>
  <c r="Q35" i="14"/>
  <c r="R22" i="1"/>
  <c r="R24" i="14" s="1"/>
  <c r="Q24" i="14"/>
  <c r="Q9" i="14"/>
  <c r="R7" i="1"/>
  <c r="R9" i="14" s="1"/>
  <c r="Q42" i="14"/>
  <c r="R38" i="1"/>
  <c r="Q48" i="14"/>
  <c r="R48" i="14"/>
  <c r="R33" i="1"/>
  <c r="R35" i="14" s="1"/>
  <c r="Q36" i="14"/>
  <c r="Q45" i="14"/>
  <c r="R45" i="14"/>
  <c r="B160" i="12"/>
  <c r="B125" i="12"/>
  <c r="B90" i="12"/>
  <c r="Q75" i="12"/>
  <c r="D16" i="17"/>
  <c r="A17" i="17"/>
  <c r="F16" i="17"/>
  <c r="C16" i="17"/>
  <c r="B16" i="17"/>
  <c r="E16" i="17"/>
  <c r="T16" i="17"/>
  <c r="E10" i="12"/>
  <c r="C10" i="12"/>
  <c r="M10" i="12" s="1"/>
  <c r="F10" i="12"/>
  <c r="G10" i="12"/>
  <c r="H10" i="12"/>
  <c r="B12" i="12"/>
  <c r="A11" i="12"/>
  <c r="S2" i="14"/>
  <c r="M2" i="12"/>
  <c r="R9" i="1"/>
  <c r="R11" i="14" s="1"/>
  <c r="Q11" i="14"/>
  <c r="R24" i="1"/>
  <c r="R26" i="14" s="1"/>
  <c r="Q26" i="14"/>
  <c r="Q34" i="14"/>
  <c r="R32" i="1"/>
  <c r="R34" i="14" s="1"/>
  <c r="Q43" i="14"/>
  <c r="R39" i="1"/>
  <c r="R43" i="14" s="1"/>
  <c r="Q30" i="14"/>
  <c r="R28" i="1"/>
  <c r="R30" i="14" s="1"/>
  <c r="R23" i="1"/>
  <c r="R25" i="14" s="1"/>
  <c r="Q25" i="14"/>
  <c r="R20" i="1"/>
  <c r="R22" i="14" s="1"/>
  <c r="Q22" i="14"/>
  <c r="R35" i="1"/>
  <c r="Q39" i="14"/>
  <c r="R19" i="1"/>
  <c r="R21" i="14" s="1"/>
  <c r="Q21" i="14"/>
  <c r="Q29" i="14"/>
  <c r="R27" i="1"/>
  <c r="R29" i="14" s="1"/>
  <c r="R11" i="1"/>
  <c r="R13" i="14" s="1"/>
  <c r="Q13" i="14"/>
  <c r="Q17" i="14"/>
  <c r="R15" i="1"/>
  <c r="R17" i="14" s="1"/>
  <c r="R56" i="1"/>
  <c r="R37" i="14" s="1"/>
  <c r="Q37" i="14"/>
  <c r="R25" i="1"/>
  <c r="R27" i="14" s="1"/>
  <c r="Q27" i="14"/>
  <c r="R37" i="1"/>
  <c r="Q41" i="14"/>
  <c r="B67" i="12"/>
  <c r="Q19" i="14"/>
  <c r="R17" i="1"/>
  <c r="R19" i="14" s="1"/>
  <c r="Q12" i="14"/>
  <c r="R10" i="1"/>
  <c r="R12" i="14" s="1"/>
  <c r="Q40" i="14"/>
  <c r="R36" i="1"/>
  <c r="Q18" i="14"/>
  <c r="R16" i="1"/>
  <c r="R18" i="14" s="1"/>
  <c r="R18" i="1"/>
  <c r="R20" i="14" s="1"/>
  <c r="Q20" i="14"/>
  <c r="R41" i="14" l="1"/>
  <c r="R40" i="14"/>
  <c r="R39" i="14"/>
  <c r="R38" i="14"/>
  <c r="R42" i="14"/>
  <c r="R47" i="14"/>
  <c r="R36" i="14"/>
  <c r="R44" i="14"/>
  <c r="B161" i="12"/>
  <c r="O75" i="12"/>
  <c r="B75" i="12" s="1"/>
  <c r="A75" i="12" s="1"/>
  <c r="B126" i="12"/>
  <c r="B91" i="12"/>
  <c r="T17" i="17"/>
  <c r="F17" i="17"/>
  <c r="B17" i="17"/>
  <c r="D17" i="17"/>
  <c r="C17" i="17"/>
  <c r="E17" i="17"/>
  <c r="A18" i="17"/>
  <c r="G11" i="12"/>
  <c r="F11" i="12"/>
  <c r="D11" i="12"/>
  <c r="C11" i="12"/>
  <c r="M11" i="12" s="1"/>
  <c r="E11" i="12"/>
  <c r="H11" i="12"/>
  <c r="B13" i="12"/>
  <c r="A12" i="12"/>
  <c r="B68" i="12"/>
  <c r="G54" i="14"/>
  <c r="G53" i="14"/>
  <c r="B162" i="12" l="1"/>
  <c r="B127" i="12"/>
  <c r="Q110" i="12"/>
  <c r="B92" i="12"/>
  <c r="D18" i="17"/>
  <c r="B18" i="17"/>
  <c r="T18" i="17"/>
  <c r="E18" i="17"/>
  <c r="C18" i="17"/>
  <c r="F18" i="17"/>
  <c r="A19" i="17"/>
  <c r="F12" i="12"/>
  <c r="D12" i="12"/>
  <c r="G12" i="12"/>
  <c r="C12" i="12"/>
  <c r="M12" i="12" s="1"/>
  <c r="H12" i="12"/>
  <c r="E12" i="12"/>
  <c r="B14" i="12"/>
  <c r="A13" i="12"/>
  <c r="G55" i="14"/>
  <c r="H53" i="14" s="1"/>
  <c r="B69" i="12"/>
  <c r="O110" i="12" l="1"/>
  <c r="B110" i="12" s="1"/>
  <c r="A110" i="12" s="1"/>
  <c r="B163" i="12"/>
  <c r="B128" i="12"/>
  <c r="B93" i="12"/>
  <c r="T19" i="17"/>
  <c r="F19" i="17"/>
  <c r="B19" i="17"/>
  <c r="C19" i="17"/>
  <c r="A20" i="17"/>
  <c r="E19" i="17"/>
  <c r="D19" i="17"/>
  <c r="H54" i="14"/>
  <c r="H55" i="14" s="1"/>
  <c r="B15" i="12"/>
  <c r="A14" i="12"/>
  <c r="F13" i="12"/>
  <c r="C13" i="12"/>
  <c r="M13" i="12" s="1"/>
  <c r="D13" i="12"/>
  <c r="E13" i="12"/>
  <c r="H13" i="12"/>
  <c r="G13" i="12"/>
  <c r="B70" i="12"/>
  <c r="B164" i="12" l="1"/>
  <c r="Q145" i="12"/>
  <c r="O145" i="12" s="1"/>
  <c r="B145" i="12" s="1"/>
  <c r="A145" i="12" s="1"/>
  <c r="B129" i="12"/>
  <c r="B94" i="12"/>
  <c r="D20" i="17"/>
  <c r="C20" i="17"/>
  <c r="A21" i="17"/>
  <c r="F20" i="17"/>
  <c r="T20" i="17"/>
  <c r="E20" i="17"/>
  <c r="B20" i="17"/>
  <c r="C14" i="12"/>
  <c r="M14" i="12" s="1"/>
  <c r="D14" i="12"/>
  <c r="E14" i="12"/>
  <c r="F14" i="12"/>
  <c r="G14" i="12"/>
  <c r="H14" i="12"/>
  <c r="B16" i="12"/>
  <c r="A15" i="12"/>
  <c r="B71" i="12"/>
  <c r="B165" i="12" l="1"/>
  <c r="B130" i="12"/>
  <c r="B95" i="12"/>
  <c r="D21" i="17"/>
  <c r="T21" i="17"/>
  <c r="F21" i="17"/>
  <c r="B21" i="17"/>
  <c r="E21" i="17"/>
  <c r="C21" i="17"/>
  <c r="A22" i="17"/>
  <c r="G15" i="12"/>
  <c r="F15" i="12"/>
  <c r="D15" i="12"/>
  <c r="E15" i="12"/>
  <c r="C15" i="12"/>
  <c r="M15" i="12" s="1"/>
  <c r="H15" i="12"/>
  <c r="B17" i="12"/>
  <c r="A16" i="12"/>
  <c r="B72" i="12"/>
  <c r="B166" i="12" l="1"/>
  <c r="B131" i="12"/>
  <c r="B96" i="12"/>
  <c r="T22" i="17"/>
  <c r="F22" i="17"/>
  <c r="B22" i="17"/>
  <c r="D22" i="17"/>
  <c r="A23" i="17"/>
  <c r="C22" i="17"/>
  <c r="E22" i="17"/>
  <c r="G16" i="12"/>
  <c r="C16" i="12"/>
  <c r="M16" i="12" s="1"/>
  <c r="H16" i="12"/>
  <c r="E16" i="12"/>
  <c r="D16" i="12"/>
  <c r="F16" i="12"/>
  <c r="B18" i="12"/>
  <c r="A17" i="12"/>
  <c r="B73" i="12"/>
  <c r="B167" i="12" l="1"/>
  <c r="B132" i="12"/>
  <c r="B97" i="12"/>
  <c r="D23" i="17"/>
  <c r="T23" i="17"/>
  <c r="F23" i="17"/>
  <c r="B23" i="17"/>
  <c r="E23" i="17"/>
  <c r="A24" i="17"/>
  <c r="C23" i="17"/>
  <c r="F17" i="12"/>
  <c r="D17" i="12"/>
  <c r="C17" i="12"/>
  <c r="M17" i="12" s="1"/>
  <c r="H17" i="12"/>
  <c r="E17" i="12"/>
  <c r="G17" i="12"/>
  <c r="B19" i="12"/>
  <c r="A18" i="12"/>
  <c r="B74" i="12"/>
  <c r="A74" i="12" s="1"/>
  <c r="B168" i="12" l="1"/>
  <c r="B133" i="12"/>
  <c r="B98" i="12"/>
  <c r="T24" i="17"/>
  <c r="F24" i="17"/>
  <c r="B24" i="17"/>
  <c r="D24" i="17"/>
  <c r="A25" i="17"/>
  <c r="C24" i="17"/>
  <c r="E24" i="17"/>
  <c r="E18" i="12"/>
  <c r="G18" i="12"/>
  <c r="F18" i="12"/>
  <c r="C18" i="12"/>
  <c r="M18" i="12" s="1"/>
  <c r="D18" i="12"/>
  <c r="H18" i="12"/>
  <c r="B20" i="12"/>
  <c r="A19" i="12"/>
  <c r="G74" i="12"/>
  <c r="C74" i="12"/>
  <c r="M74" i="12" s="1"/>
  <c r="F74" i="12"/>
  <c r="D74" i="12"/>
  <c r="E74" i="12"/>
  <c r="H74" i="12"/>
  <c r="B169" i="12" l="1"/>
  <c r="B134" i="12"/>
  <c r="B99" i="12"/>
  <c r="D25" i="17"/>
  <c r="T25" i="17"/>
  <c r="F25" i="17"/>
  <c r="B25" i="17"/>
  <c r="E25" i="17"/>
  <c r="C25" i="17"/>
  <c r="A26" i="17"/>
  <c r="G19" i="12"/>
  <c r="E19" i="12"/>
  <c r="H19" i="12"/>
  <c r="F19" i="12"/>
  <c r="C19" i="12"/>
  <c r="M19" i="12" s="1"/>
  <c r="D19" i="12"/>
  <c r="B21" i="12"/>
  <c r="A20" i="12"/>
  <c r="B170" i="12" l="1"/>
  <c r="B135" i="12"/>
  <c r="B100" i="12"/>
  <c r="T26" i="17"/>
  <c r="F26" i="17"/>
  <c r="B26" i="17"/>
  <c r="D26" i="17"/>
  <c r="A27" i="17"/>
  <c r="C26" i="17"/>
  <c r="E26" i="17"/>
  <c r="B22" i="12"/>
  <c r="A21" i="12"/>
  <c r="C20" i="12"/>
  <c r="M20" i="12" s="1"/>
  <c r="F20" i="12"/>
  <c r="H20" i="12"/>
  <c r="G20" i="12"/>
  <c r="E20" i="12"/>
  <c r="D20" i="12"/>
  <c r="B171" i="12" l="1"/>
  <c r="B136" i="12"/>
  <c r="B101" i="12"/>
  <c r="D27" i="17"/>
  <c r="T27" i="17"/>
  <c r="F27" i="17"/>
  <c r="B27" i="17"/>
  <c r="E27" i="17"/>
  <c r="A28" i="17"/>
  <c r="C27" i="17"/>
  <c r="F21" i="12"/>
  <c r="H21" i="12"/>
  <c r="G21" i="12"/>
  <c r="E21" i="12"/>
  <c r="D21" i="12"/>
  <c r="C21" i="12"/>
  <c r="M21" i="12" s="1"/>
  <c r="B23" i="12"/>
  <c r="A22" i="12"/>
  <c r="B172" i="12" l="1"/>
  <c r="B137" i="12"/>
  <c r="B102" i="12"/>
  <c r="T28" i="17"/>
  <c r="F28" i="17"/>
  <c r="B28" i="17"/>
  <c r="D28" i="17"/>
  <c r="A29" i="17"/>
  <c r="C28" i="17"/>
  <c r="E28" i="17"/>
  <c r="G22" i="12"/>
  <c r="C22" i="12"/>
  <c r="M22" i="12" s="1"/>
  <c r="D22" i="12"/>
  <c r="E22" i="12"/>
  <c r="F22" i="12"/>
  <c r="H22" i="12"/>
  <c r="B24" i="12"/>
  <c r="A23" i="12"/>
  <c r="B173" i="12" l="1"/>
  <c r="B138" i="12"/>
  <c r="B103" i="12"/>
  <c r="D29" i="17"/>
  <c r="T29" i="17"/>
  <c r="F29" i="17"/>
  <c r="B29" i="17"/>
  <c r="E29" i="17"/>
  <c r="C29" i="17"/>
  <c r="A30" i="17"/>
  <c r="B25" i="12"/>
  <c r="A24" i="12"/>
  <c r="F23" i="12"/>
  <c r="C23" i="12"/>
  <c r="M23" i="12" s="1"/>
  <c r="H23" i="12"/>
  <c r="D23" i="12"/>
  <c r="G23" i="12"/>
  <c r="E23" i="12"/>
  <c r="B174" i="12" l="1"/>
  <c r="B139" i="12"/>
  <c r="B104" i="12"/>
  <c r="T30" i="17"/>
  <c r="F30" i="17"/>
  <c r="B30" i="17"/>
  <c r="D30" i="17"/>
  <c r="A31" i="17"/>
  <c r="C30" i="17"/>
  <c r="E30" i="17"/>
  <c r="C24" i="12"/>
  <c r="M24" i="12" s="1"/>
  <c r="D24" i="12"/>
  <c r="F24" i="12"/>
  <c r="H24" i="12"/>
  <c r="G24" i="12"/>
  <c r="E24" i="12"/>
  <c r="B26" i="12"/>
  <c r="A25" i="12"/>
  <c r="B175" i="12" l="1"/>
  <c r="B140" i="12"/>
  <c r="B105" i="12"/>
  <c r="D31" i="17"/>
  <c r="T31" i="17"/>
  <c r="F31" i="17"/>
  <c r="B31" i="17"/>
  <c r="E31" i="17"/>
  <c r="A32" i="17"/>
  <c r="C31" i="17"/>
  <c r="B27" i="12"/>
  <c r="A26" i="12"/>
  <c r="E25" i="12"/>
  <c r="H25" i="12"/>
  <c r="D25" i="12"/>
  <c r="F25" i="12"/>
  <c r="C25" i="12"/>
  <c r="M25" i="12" s="1"/>
  <c r="G25" i="12"/>
  <c r="B176" i="12" l="1"/>
  <c r="B141" i="12"/>
  <c r="B106" i="12"/>
  <c r="T32" i="17"/>
  <c r="F32" i="17"/>
  <c r="B32" i="17"/>
  <c r="D32" i="17"/>
  <c r="A33" i="17"/>
  <c r="C32" i="17"/>
  <c r="E32" i="17"/>
  <c r="H26" i="12"/>
  <c r="E26" i="12"/>
  <c r="G26" i="12"/>
  <c r="C26" i="12"/>
  <c r="M26" i="12" s="1"/>
  <c r="D26" i="12"/>
  <c r="F26" i="12"/>
  <c r="B28" i="12"/>
  <c r="A27" i="12"/>
  <c r="B177" i="12" l="1"/>
  <c r="B142" i="12"/>
  <c r="B107" i="12"/>
  <c r="D33" i="17"/>
  <c r="T33" i="17"/>
  <c r="F33" i="17"/>
  <c r="B33" i="17"/>
  <c r="E33" i="17"/>
  <c r="C33" i="17"/>
  <c r="A34" i="17"/>
  <c r="B29" i="12"/>
  <c r="A28" i="12"/>
  <c r="C27" i="12"/>
  <c r="M27" i="12" s="1"/>
  <c r="G27" i="12"/>
  <c r="E27" i="12"/>
  <c r="F27" i="12"/>
  <c r="H27" i="12"/>
  <c r="D27" i="12"/>
  <c r="B178" i="12" l="1"/>
  <c r="B143" i="12"/>
  <c r="B108" i="12"/>
  <c r="T34" i="17"/>
  <c r="F34" i="17"/>
  <c r="B34" i="17"/>
  <c r="D34" i="17"/>
  <c r="A35" i="17"/>
  <c r="C34" i="17"/>
  <c r="E34" i="17"/>
  <c r="H28" i="12"/>
  <c r="F28" i="12"/>
  <c r="G28" i="12"/>
  <c r="E28" i="12"/>
  <c r="C28" i="12"/>
  <c r="M28" i="12" s="1"/>
  <c r="D28" i="12"/>
  <c r="B30" i="12"/>
  <c r="A29" i="12"/>
  <c r="B179" i="12" l="1"/>
  <c r="B144" i="12"/>
  <c r="A144" i="12" s="1"/>
  <c r="B109" i="12"/>
  <c r="A109" i="12" s="1"/>
  <c r="D35" i="17"/>
  <c r="T35" i="17"/>
  <c r="F35" i="17"/>
  <c r="B35" i="17"/>
  <c r="E35" i="17"/>
  <c r="A36" i="17"/>
  <c r="C35" i="17"/>
  <c r="B31" i="12"/>
  <c r="A30" i="12"/>
  <c r="E29" i="12"/>
  <c r="D29" i="12"/>
  <c r="H29" i="12"/>
  <c r="G29" i="12"/>
  <c r="F29" i="12"/>
  <c r="C29" i="12"/>
  <c r="M29" i="12" s="1"/>
  <c r="E144" i="12" l="1"/>
  <c r="H144" i="12"/>
  <c r="D144" i="12"/>
  <c r="G144" i="12"/>
  <c r="C144" i="12"/>
  <c r="M144" i="12" s="1"/>
  <c r="F144" i="12"/>
  <c r="E109" i="12"/>
  <c r="H109" i="12"/>
  <c r="D109" i="12"/>
  <c r="G109" i="12"/>
  <c r="C109" i="12"/>
  <c r="M109" i="12" s="1"/>
  <c r="F109" i="12"/>
  <c r="T36" i="17"/>
  <c r="F36" i="17"/>
  <c r="B36" i="17"/>
  <c r="D36" i="17"/>
  <c r="A37" i="17"/>
  <c r="C36" i="17"/>
  <c r="E36" i="17"/>
  <c r="G30" i="12"/>
  <c r="H30" i="12"/>
  <c r="E30" i="12"/>
  <c r="D30" i="12"/>
  <c r="F30" i="12"/>
  <c r="C30" i="12"/>
  <c r="M30" i="12" s="1"/>
  <c r="A31" i="12"/>
  <c r="B32" i="12"/>
  <c r="D37" i="17" l="1"/>
  <c r="T37" i="17"/>
  <c r="F37" i="17"/>
  <c r="B37" i="17"/>
  <c r="E37" i="17"/>
  <c r="C37" i="17"/>
  <c r="A38" i="17"/>
  <c r="B33" i="12"/>
  <c r="A32" i="12"/>
  <c r="F31" i="12"/>
  <c r="C31" i="12"/>
  <c r="M31" i="12" s="1"/>
  <c r="D31" i="12"/>
  <c r="E31" i="12"/>
  <c r="H31" i="12"/>
  <c r="G31" i="12"/>
  <c r="E38" i="17" l="1"/>
  <c r="B38" i="17"/>
  <c r="T38" i="17"/>
  <c r="D38" i="17"/>
  <c r="A39" i="17"/>
  <c r="C38" i="17"/>
  <c r="F38" i="17"/>
  <c r="E32" i="12"/>
  <c r="H32" i="12"/>
  <c r="F32" i="12"/>
  <c r="D32" i="12"/>
  <c r="C32" i="12"/>
  <c r="M32" i="12" s="1"/>
  <c r="G32" i="12"/>
  <c r="A33" i="12"/>
  <c r="B34" i="12"/>
  <c r="A40" i="17" l="1"/>
  <c r="C39" i="17"/>
  <c r="B39" i="17"/>
  <c r="E39" i="17"/>
  <c r="F39" i="17"/>
  <c r="T39" i="17"/>
  <c r="D39" i="17"/>
  <c r="A34" i="12"/>
  <c r="B35" i="12"/>
  <c r="G33" i="12"/>
  <c r="F33" i="12"/>
  <c r="E33" i="12"/>
  <c r="D33" i="12"/>
  <c r="C33" i="12"/>
  <c r="M33" i="12" s="1"/>
  <c r="H33" i="12"/>
  <c r="E40" i="17" l="1"/>
  <c r="B40" i="17"/>
  <c r="T40" i="17"/>
  <c r="D40" i="17"/>
  <c r="A41" i="17"/>
  <c r="C40" i="17"/>
  <c r="F40" i="17"/>
  <c r="B36" i="12"/>
  <c r="A35" i="12"/>
  <c r="F34" i="12"/>
  <c r="H34" i="12"/>
  <c r="E34" i="12"/>
  <c r="D34" i="12"/>
  <c r="C34" i="12"/>
  <c r="M34" i="12" s="1"/>
  <c r="G34" i="12"/>
  <c r="A42" i="17" l="1"/>
  <c r="C41" i="17"/>
  <c r="B41" i="17"/>
  <c r="E41" i="17"/>
  <c r="F41" i="17"/>
  <c r="T41" i="17"/>
  <c r="D41" i="17"/>
  <c r="E35" i="12"/>
  <c r="G35" i="12"/>
  <c r="H35" i="12"/>
  <c r="F35" i="12"/>
  <c r="D35" i="12"/>
  <c r="C35" i="12"/>
  <c r="M35" i="12" s="1"/>
  <c r="B37" i="12"/>
  <c r="A36" i="12"/>
  <c r="E42" i="17" l="1"/>
  <c r="B42" i="17"/>
  <c r="T42" i="17"/>
  <c r="D42" i="17"/>
  <c r="A43" i="17"/>
  <c r="C42" i="17"/>
  <c r="F42" i="17"/>
  <c r="B38" i="12"/>
  <c r="A37" i="12"/>
  <c r="C36" i="12"/>
  <c r="M36" i="12" s="1"/>
  <c r="F36" i="12"/>
  <c r="H36" i="12"/>
  <c r="E36" i="12"/>
  <c r="G36" i="12"/>
  <c r="D36" i="12"/>
  <c r="A44" i="17" l="1"/>
  <c r="C43" i="17"/>
  <c r="B43" i="17"/>
  <c r="E43" i="17"/>
  <c r="F43" i="17"/>
  <c r="T43" i="17"/>
  <c r="D43" i="17"/>
  <c r="E37" i="12"/>
  <c r="C37" i="12"/>
  <c r="M37" i="12" s="1"/>
  <c r="D37" i="12"/>
  <c r="G37" i="12"/>
  <c r="F37" i="12"/>
  <c r="H37" i="12"/>
  <c r="B39" i="12"/>
  <c r="A39" i="12" s="1"/>
  <c r="A38" i="12"/>
  <c r="E44" i="17" l="1"/>
  <c r="B44" i="17"/>
  <c r="T44" i="17"/>
  <c r="D44" i="17"/>
  <c r="A45" i="17"/>
  <c r="C44" i="17"/>
  <c r="F44" i="17"/>
  <c r="G38" i="12"/>
  <c r="C38" i="12"/>
  <c r="M38" i="12" s="1"/>
  <c r="F38" i="12"/>
  <c r="D38" i="12"/>
  <c r="H38" i="12"/>
  <c r="E38" i="12"/>
  <c r="C39" i="12"/>
  <c r="M39" i="12" s="1"/>
  <c r="E39" i="12"/>
  <c r="F39" i="12"/>
  <c r="H39" i="12"/>
  <c r="G39" i="12"/>
  <c r="D39" i="12"/>
  <c r="N43" i="12"/>
  <c r="A43" i="12" s="1"/>
  <c r="A46" i="17" l="1"/>
  <c r="C45" i="17"/>
  <c r="B45" i="17"/>
  <c r="E45" i="17"/>
  <c r="F45" i="17"/>
  <c r="T45" i="17"/>
  <c r="D45" i="17"/>
  <c r="D43" i="12"/>
  <c r="F43" i="12"/>
  <c r="G43" i="12"/>
  <c r="H43" i="12"/>
  <c r="A44" i="12"/>
  <c r="C43" i="12"/>
  <c r="M43" i="12" s="1"/>
  <c r="E43" i="12"/>
  <c r="E46" i="17" l="1"/>
  <c r="B46" i="17"/>
  <c r="T46" i="17"/>
  <c r="D46" i="17"/>
  <c r="A47" i="17"/>
  <c r="C46" i="17"/>
  <c r="F46" i="17"/>
  <c r="G44" i="12"/>
  <c r="F44" i="12"/>
  <c r="D44" i="12"/>
  <c r="H44" i="12"/>
  <c r="E44" i="12"/>
  <c r="C44" i="12"/>
  <c r="M44" i="12" s="1"/>
  <c r="A45" i="12"/>
  <c r="A48" i="17" l="1"/>
  <c r="C47" i="17"/>
  <c r="B47" i="17"/>
  <c r="E47" i="17"/>
  <c r="F47" i="17"/>
  <c r="T47" i="17"/>
  <c r="D47" i="17"/>
  <c r="D45" i="12"/>
  <c r="A46" i="12"/>
  <c r="F45" i="12"/>
  <c r="E45" i="12"/>
  <c r="G45" i="12"/>
  <c r="C45" i="12"/>
  <c r="M45" i="12" s="1"/>
  <c r="H45" i="12"/>
  <c r="E48" i="17" l="1"/>
  <c r="B48" i="17"/>
  <c r="T48" i="17"/>
  <c r="D48" i="17"/>
  <c r="A49" i="17"/>
  <c r="C48" i="17"/>
  <c r="F48" i="17"/>
  <c r="E46" i="12"/>
  <c r="F46" i="12"/>
  <c r="H46" i="12"/>
  <c r="G46" i="12"/>
  <c r="D46" i="12"/>
  <c r="A47" i="12"/>
  <c r="C46" i="12"/>
  <c r="M46" i="12" s="1"/>
  <c r="A50" i="17" l="1"/>
  <c r="C49" i="17"/>
  <c r="B49" i="17"/>
  <c r="E49" i="17"/>
  <c r="F49" i="17"/>
  <c r="D49" i="17"/>
  <c r="T49" i="17"/>
  <c r="F47" i="12"/>
  <c r="G47" i="12"/>
  <c r="H47" i="12"/>
  <c r="C47" i="12"/>
  <c r="M47" i="12" s="1"/>
  <c r="D47" i="12"/>
  <c r="E47" i="12"/>
  <c r="A48" i="12"/>
  <c r="E50" i="17" l="1"/>
  <c r="B50" i="17"/>
  <c r="T50" i="17"/>
  <c r="D50" i="17"/>
  <c r="A51" i="17"/>
  <c r="C50" i="17"/>
  <c r="F50" i="17"/>
  <c r="H48" i="12"/>
  <c r="D48" i="12"/>
  <c r="A49" i="12"/>
  <c r="G48" i="12"/>
  <c r="E48" i="12"/>
  <c r="C48" i="12"/>
  <c r="M48" i="12" s="1"/>
  <c r="F48" i="12"/>
  <c r="A52" i="17" l="1"/>
  <c r="C51" i="17"/>
  <c r="B51" i="17"/>
  <c r="E51" i="17"/>
  <c r="F51" i="17"/>
  <c r="T51" i="17"/>
  <c r="D51" i="17"/>
  <c r="E49" i="12"/>
  <c r="F49" i="12"/>
  <c r="G49" i="12"/>
  <c r="H49" i="12"/>
  <c r="D49" i="12"/>
  <c r="A50" i="12"/>
  <c r="C49" i="12"/>
  <c r="M49" i="12" s="1"/>
  <c r="E52" i="17" l="1"/>
  <c r="B52" i="17"/>
  <c r="T52" i="17"/>
  <c r="D52" i="17"/>
  <c r="A53" i="17"/>
  <c r="C52" i="17"/>
  <c r="F52" i="17"/>
  <c r="C50" i="12"/>
  <c r="M50" i="12" s="1"/>
  <c r="A51" i="12"/>
  <c r="D50" i="12"/>
  <c r="G50" i="12"/>
  <c r="H50" i="12"/>
  <c r="E50" i="12"/>
  <c r="F50" i="12"/>
  <c r="A54" i="17" l="1"/>
  <c r="C53" i="17"/>
  <c r="B53" i="17"/>
  <c r="E53" i="17"/>
  <c r="F53" i="17"/>
  <c r="T53" i="17"/>
  <c r="D53" i="17"/>
  <c r="C51" i="12"/>
  <c r="M51" i="12" s="1"/>
  <c r="D51" i="12"/>
  <c r="E51" i="12"/>
  <c r="A52" i="12"/>
  <c r="H51" i="12"/>
  <c r="G51" i="12"/>
  <c r="F51" i="12"/>
  <c r="E54" i="17" l="1"/>
  <c r="B54" i="17"/>
  <c r="T54" i="17"/>
  <c r="D54" i="17"/>
  <c r="A55" i="17"/>
  <c r="C54" i="17"/>
  <c r="F54" i="17"/>
  <c r="G52" i="12"/>
  <c r="A53" i="12"/>
  <c r="D52" i="12"/>
  <c r="C52" i="12"/>
  <c r="M52" i="12" s="1"/>
  <c r="H52" i="12"/>
  <c r="E52" i="12"/>
  <c r="F52" i="12"/>
  <c r="A56" i="17" l="1"/>
  <c r="C55" i="17"/>
  <c r="B55" i="17"/>
  <c r="E55" i="17"/>
  <c r="F55" i="17"/>
  <c r="T55" i="17"/>
  <c r="D55" i="17"/>
  <c r="D53" i="12"/>
  <c r="G53" i="12"/>
  <c r="A54" i="12"/>
  <c r="F53" i="12"/>
  <c r="C53" i="12"/>
  <c r="M53" i="12" s="1"/>
  <c r="H53" i="12"/>
  <c r="E53" i="12"/>
  <c r="E56" i="17" l="1"/>
  <c r="B56" i="17"/>
  <c r="T56" i="17"/>
  <c r="D56" i="17"/>
  <c r="A57" i="17"/>
  <c r="C56" i="17"/>
  <c r="F56" i="17"/>
  <c r="E54" i="12"/>
  <c r="F54" i="12"/>
  <c r="G54" i="12"/>
  <c r="A55" i="12"/>
  <c r="H54" i="12"/>
  <c r="C54" i="12"/>
  <c r="M54" i="12" s="1"/>
  <c r="D54" i="12"/>
  <c r="A58" i="17" l="1"/>
  <c r="C57" i="17"/>
  <c r="B57" i="17"/>
  <c r="E57" i="17"/>
  <c r="F57" i="17"/>
  <c r="T57" i="17"/>
  <c r="D57" i="17"/>
  <c r="D55" i="12"/>
  <c r="C55" i="12"/>
  <c r="M55" i="12" s="1"/>
  <c r="H55" i="12"/>
  <c r="F55" i="12"/>
  <c r="E55" i="12"/>
  <c r="G55" i="12"/>
  <c r="A56" i="12"/>
  <c r="E58" i="17" l="1"/>
  <c r="B58" i="17"/>
  <c r="T58" i="17"/>
  <c r="D58" i="17"/>
  <c r="A59" i="17"/>
  <c r="C58" i="17"/>
  <c r="F58" i="17"/>
  <c r="H56" i="12"/>
  <c r="G56" i="12"/>
  <c r="F56" i="12"/>
  <c r="D56" i="12"/>
  <c r="C56" i="12"/>
  <c r="M56" i="12" s="1"/>
  <c r="E56" i="12"/>
  <c r="A57" i="12"/>
  <c r="A60" i="17" l="1"/>
  <c r="C59" i="17"/>
  <c r="B59" i="17"/>
  <c r="E59" i="17"/>
  <c r="F59" i="17"/>
  <c r="T59" i="17"/>
  <c r="D59" i="17"/>
  <c r="A58" i="12"/>
  <c r="D57" i="12"/>
  <c r="C57" i="12"/>
  <c r="M57" i="12" s="1"/>
  <c r="G57" i="12"/>
  <c r="E57" i="12"/>
  <c r="F57" i="12"/>
  <c r="H57" i="12"/>
  <c r="E60" i="17" l="1"/>
  <c r="B60" i="17"/>
  <c r="T60" i="17"/>
  <c r="D60" i="17"/>
  <c r="A61" i="17"/>
  <c r="C60" i="17"/>
  <c r="F60" i="17"/>
  <c r="F58" i="12"/>
  <c r="A59" i="12"/>
  <c r="D58" i="12"/>
  <c r="C58" i="12"/>
  <c r="M58" i="12" s="1"/>
  <c r="E58" i="12"/>
  <c r="H58" i="12"/>
  <c r="G58" i="12"/>
  <c r="A62" i="17" l="1"/>
  <c r="C61" i="17"/>
  <c r="B61" i="17"/>
  <c r="E61" i="17"/>
  <c r="F61" i="17"/>
  <c r="D61" i="17"/>
  <c r="T61" i="17"/>
  <c r="A60" i="12"/>
  <c r="G59" i="12"/>
  <c r="D59" i="12"/>
  <c r="F59" i="12"/>
  <c r="E59" i="12"/>
  <c r="C59" i="12"/>
  <c r="M59" i="12" s="1"/>
  <c r="H59" i="12"/>
  <c r="E62" i="17" l="1"/>
  <c r="B62" i="17"/>
  <c r="T62" i="17"/>
  <c r="D62" i="17"/>
  <c r="A63" i="17"/>
  <c r="C62" i="17"/>
  <c r="F62" i="17"/>
  <c r="D60" i="12"/>
  <c r="E60" i="12"/>
  <c r="C60" i="12"/>
  <c r="M60" i="12" s="1"/>
  <c r="F60" i="12"/>
  <c r="G60" i="12"/>
  <c r="H60" i="12"/>
  <c r="A61" i="12"/>
  <c r="A64" i="17" l="1"/>
  <c r="C63" i="17"/>
  <c r="B63" i="17"/>
  <c r="E63" i="17"/>
  <c r="F63" i="17"/>
  <c r="T63" i="17"/>
  <c r="D63" i="17"/>
  <c r="E61" i="12"/>
  <c r="C61" i="12"/>
  <c r="M61" i="12" s="1"/>
  <c r="F61" i="12"/>
  <c r="A62" i="12"/>
  <c r="G61" i="12"/>
  <c r="H61" i="12"/>
  <c r="D61" i="12"/>
  <c r="E64" i="17" l="1"/>
  <c r="B64" i="17"/>
  <c r="T64" i="17"/>
  <c r="D64" i="17"/>
  <c r="A65" i="17"/>
  <c r="C64" i="17"/>
  <c r="F64" i="17"/>
  <c r="G62" i="12"/>
  <c r="A63" i="12"/>
  <c r="H62" i="12"/>
  <c r="F62" i="12"/>
  <c r="C62" i="12"/>
  <c r="M62" i="12" s="1"/>
  <c r="E62" i="12"/>
  <c r="D62" i="12"/>
  <c r="A66" i="17" l="1"/>
  <c r="C65" i="17"/>
  <c r="B65" i="17"/>
  <c r="E65" i="17"/>
  <c r="F65" i="17"/>
  <c r="D65" i="17"/>
  <c r="T65" i="17"/>
  <c r="H63" i="12"/>
  <c r="E63" i="12"/>
  <c r="C63" i="12"/>
  <c r="M63" i="12" s="1"/>
  <c r="D63" i="12"/>
  <c r="G63" i="12"/>
  <c r="A64" i="12"/>
  <c r="F63" i="12"/>
  <c r="A65" i="12" l="1"/>
  <c r="A66" i="12" s="1"/>
  <c r="E66" i="17"/>
  <c r="B66" i="17"/>
  <c r="T66" i="17"/>
  <c r="D66" i="17"/>
  <c r="A67" i="17"/>
  <c r="C66" i="17"/>
  <c r="F66" i="17"/>
  <c r="H64" i="12"/>
  <c r="F64" i="12"/>
  <c r="E64" i="12"/>
  <c r="D64" i="12"/>
  <c r="G64" i="12"/>
  <c r="C64" i="12"/>
  <c r="M64" i="12" s="1"/>
  <c r="D66" i="12" l="1"/>
  <c r="A67" i="12"/>
  <c r="E66" i="12"/>
  <c r="G66" i="12"/>
  <c r="H66" i="12"/>
  <c r="F66" i="12"/>
  <c r="C66" i="12"/>
  <c r="M66" i="12" s="1"/>
  <c r="D65" i="12"/>
  <c r="E65" i="12"/>
  <c r="G65" i="12"/>
  <c r="C65" i="12"/>
  <c r="M65" i="12" s="1"/>
  <c r="H65" i="12"/>
  <c r="F65" i="12"/>
  <c r="A68" i="17"/>
  <c r="C67" i="17"/>
  <c r="B67" i="17"/>
  <c r="E67" i="17"/>
  <c r="F67" i="17"/>
  <c r="T67" i="17"/>
  <c r="D67" i="17"/>
  <c r="E67" i="12" l="1"/>
  <c r="C67" i="12"/>
  <c r="M67" i="12" s="1"/>
  <c r="D67" i="12"/>
  <c r="H67" i="12"/>
  <c r="G67" i="12"/>
  <c r="F67" i="12"/>
  <c r="A68" i="12"/>
  <c r="E68" i="17"/>
  <c r="B68" i="17"/>
  <c r="T68" i="17"/>
  <c r="D68" i="17"/>
  <c r="A69" i="17"/>
  <c r="C68" i="17"/>
  <c r="F68" i="17"/>
  <c r="D68" i="12" l="1"/>
  <c r="F68" i="12"/>
  <c r="H68" i="12"/>
  <c r="A69" i="12"/>
  <c r="E68" i="12"/>
  <c r="C68" i="12"/>
  <c r="M68" i="12" s="1"/>
  <c r="G68" i="12"/>
  <c r="A70" i="17"/>
  <c r="C69" i="17"/>
  <c r="B69" i="17"/>
  <c r="E69" i="17"/>
  <c r="F69" i="17"/>
  <c r="T69" i="17"/>
  <c r="D69" i="17"/>
  <c r="D69" i="12" l="1"/>
  <c r="F69" i="12"/>
  <c r="C69" i="12"/>
  <c r="M69" i="12" s="1"/>
  <c r="E69" i="12"/>
  <c r="G69" i="12"/>
  <c r="H69" i="12"/>
  <c r="A70" i="12"/>
  <c r="E70" i="17"/>
  <c r="B70" i="17"/>
  <c r="T70" i="17"/>
  <c r="D70" i="17"/>
  <c r="A71" i="17"/>
  <c r="C70" i="17"/>
  <c r="F70" i="17"/>
  <c r="F70" i="12" l="1"/>
  <c r="H70" i="12"/>
  <c r="A71" i="12"/>
  <c r="D70" i="12"/>
  <c r="C70" i="12"/>
  <c r="M70" i="12" s="1"/>
  <c r="E70" i="12"/>
  <c r="G70" i="12"/>
  <c r="A72" i="17"/>
  <c r="C71" i="17"/>
  <c r="B71" i="17"/>
  <c r="E71" i="17"/>
  <c r="F71" i="17"/>
  <c r="T71" i="17"/>
  <c r="D71" i="17"/>
  <c r="C71" i="12" l="1"/>
  <c r="M71" i="12" s="1"/>
  <c r="D71" i="12"/>
  <c r="G71" i="12"/>
  <c r="E71" i="12"/>
  <c r="A72" i="12"/>
  <c r="H71" i="12"/>
  <c r="F71" i="12"/>
  <c r="E72" i="17"/>
  <c r="B72" i="17"/>
  <c r="T72" i="17"/>
  <c r="D72" i="17"/>
  <c r="A73" i="17"/>
  <c r="C72" i="17"/>
  <c r="F72" i="17"/>
  <c r="C72" i="12" l="1"/>
  <c r="M72" i="12" s="1"/>
  <c r="D72" i="12"/>
  <c r="G72" i="12"/>
  <c r="E72" i="12"/>
  <c r="H72" i="12"/>
  <c r="F72" i="12"/>
  <c r="A73" i="12"/>
  <c r="N78" i="12" s="1"/>
  <c r="A78" i="12" s="1"/>
  <c r="A74" i="17"/>
  <c r="C73" i="17"/>
  <c r="B73" i="17"/>
  <c r="E73" i="17"/>
  <c r="F73" i="17"/>
  <c r="T73" i="17"/>
  <c r="D73" i="17"/>
  <c r="A79" i="12" l="1"/>
  <c r="H78" i="12"/>
  <c r="D78" i="12"/>
  <c r="C78" i="12"/>
  <c r="M78" i="12" s="1"/>
  <c r="G78" i="12"/>
  <c r="F78" i="12"/>
  <c r="E78" i="12"/>
  <c r="F73" i="12"/>
  <c r="G73" i="12"/>
  <c r="C73" i="12"/>
  <c r="M73" i="12" s="1"/>
  <c r="E73" i="12"/>
  <c r="H73" i="12"/>
  <c r="D73" i="12"/>
  <c r="E74" i="17"/>
  <c r="B74" i="17"/>
  <c r="T74" i="17"/>
  <c r="D74" i="17"/>
  <c r="A75" i="17"/>
  <c r="C74" i="17"/>
  <c r="F74" i="17"/>
  <c r="E79" i="12" l="1"/>
  <c r="G79" i="12"/>
  <c r="D79" i="12"/>
  <c r="F79" i="12"/>
  <c r="A80" i="12"/>
  <c r="H79" i="12"/>
  <c r="C79" i="12"/>
  <c r="M79" i="12" s="1"/>
  <c r="A76" i="17"/>
  <c r="C75" i="17"/>
  <c r="B75" i="17"/>
  <c r="E75" i="17"/>
  <c r="F75" i="17"/>
  <c r="T75" i="17"/>
  <c r="D75" i="17"/>
  <c r="H80" i="12" l="1"/>
  <c r="E80" i="12"/>
  <c r="A81" i="12"/>
  <c r="C80" i="12"/>
  <c r="M80" i="12" s="1"/>
  <c r="F80" i="12"/>
  <c r="D80" i="12"/>
  <c r="G80" i="12"/>
  <c r="E76" i="17"/>
  <c r="B76" i="17"/>
  <c r="T76" i="17"/>
  <c r="D76" i="17"/>
  <c r="F76" i="17"/>
  <c r="A77" i="17"/>
  <c r="C76" i="17"/>
  <c r="F81" i="12" l="1"/>
  <c r="D81" i="12"/>
  <c r="G81" i="12"/>
  <c r="A82" i="12"/>
  <c r="E81" i="12"/>
  <c r="H81" i="12"/>
  <c r="C81" i="12"/>
  <c r="M81" i="12" s="1"/>
  <c r="A78" i="17"/>
  <c r="C77" i="17"/>
  <c r="B77" i="17"/>
  <c r="E77" i="17"/>
  <c r="F77" i="17"/>
  <c r="T77" i="17"/>
  <c r="D77" i="17"/>
  <c r="H82" i="12" l="1"/>
  <c r="G82" i="12"/>
  <c r="F82" i="12"/>
  <c r="A83" i="12"/>
  <c r="D82" i="12"/>
  <c r="C82" i="12"/>
  <c r="M82" i="12" s="1"/>
  <c r="E82" i="12"/>
  <c r="E78" i="17"/>
  <c r="B78" i="17"/>
  <c r="T78" i="17"/>
  <c r="D78" i="17"/>
  <c r="A79" i="17"/>
  <c r="C78" i="17"/>
  <c r="F78" i="17"/>
  <c r="H83" i="12" l="1"/>
  <c r="C83" i="12"/>
  <c r="M83" i="12" s="1"/>
  <c r="D83" i="12"/>
  <c r="F83" i="12"/>
  <c r="A84" i="12"/>
  <c r="E83" i="12"/>
  <c r="G83" i="12"/>
  <c r="C79" i="17"/>
  <c r="B79" i="17"/>
  <c r="E79" i="17"/>
  <c r="F79" i="17"/>
  <c r="T79" i="17"/>
  <c r="D79" i="17"/>
  <c r="D84" i="12" l="1"/>
  <c r="C84" i="12"/>
  <c r="M84" i="12" s="1"/>
  <c r="G84" i="12"/>
  <c r="A85" i="12"/>
  <c r="E84" i="12"/>
  <c r="F84" i="12"/>
  <c r="H84" i="12"/>
  <c r="F85" i="12" l="1"/>
  <c r="C85" i="12"/>
  <c r="M85" i="12" s="1"/>
  <c r="D85" i="12"/>
  <c r="A86" i="12"/>
  <c r="G85" i="12"/>
  <c r="H85" i="12"/>
  <c r="E85" i="12"/>
  <c r="G86" i="12" l="1"/>
  <c r="D86" i="12"/>
  <c r="C86" i="12"/>
  <c r="M86" i="12" s="1"/>
  <c r="F86" i="12"/>
  <c r="A87" i="12"/>
  <c r="E86" i="12"/>
  <c r="H86" i="12"/>
  <c r="F87" i="12" l="1"/>
  <c r="D87" i="12"/>
  <c r="G87" i="12"/>
  <c r="A88" i="12"/>
  <c r="H87" i="12"/>
  <c r="E87" i="12"/>
  <c r="C87" i="12"/>
  <c r="M87" i="12" s="1"/>
  <c r="D88" i="12" l="1"/>
  <c r="F88" i="12"/>
  <c r="E88" i="12"/>
  <c r="G88" i="12"/>
  <c r="C88" i="12"/>
  <c r="M88" i="12" s="1"/>
  <c r="A89" i="12"/>
  <c r="H88" i="12"/>
  <c r="D89" i="12" l="1"/>
  <c r="F89" i="12"/>
  <c r="G89" i="12"/>
  <c r="H89" i="12"/>
  <c r="E89" i="12"/>
  <c r="A90" i="12"/>
  <c r="C89" i="12"/>
  <c r="M89" i="12" s="1"/>
  <c r="E90" i="12" l="1"/>
  <c r="H90" i="12"/>
  <c r="G90" i="12"/>
  <c r="F90" i="12"/>
  <c r="A91" i="12"/>
  <c r="D90" i="12"/>
  <c r="C90" i="12"/>
  <c r="M90" i="12" s="1"/>
  <c r="F91" i="12" l="1"/>
  <c r="H91" i="12"/>
  <c r="A92" i="12"/>
  <c r="C91" i="12"/>
  <c r="M91" i="12" s="1"/>
  <c r="E91" i="12"/>
  <c r="D91" i="12"/>
  <c r="G91" i="12"/>
  <c r="H92" i="12" l="1"/>
  <c r="G92" i="12"/>
  <c r="A93" i="12"/>
  <c r="E92" i="12"/>
  <c r="D92" i="12"/>
  <c r="C92" i="12"/>
  <c r="M92" i="12" s="1"/>
  <c r="F92" i="12"/>
  <c r="E93" i="12" l="1"/>
  <c r="G93" i="12"/>
  <c r="C93" i="12"/>
  <c r="M93" i="12" s="1"/>
  <c r="F93" i="12"/>
  <c r="H93" i="12"/>
  <c r="A94" i="12"/>
  <c r="D93" i="12"/>
  <c r="A95" i="12" l="1"/>
  <c r="E94" i="12"/>
  <c r="C94" i="12"/>
  <c r="M94" i="12" s="1"/>
  <c r="D94" i="12"/>
  <c r="H94" i="12"/>
  <c r="G94" i="12"/>
  <c r="F94" i="12"/>
  <c r="E95" i="12" l="1"/>
  <c r="D95" i="12"/>
  <c r="G95" i="12"/>
  <c r="F95" i="12"/>
  <c r="H95" i="12"/>
  <c r="A96" i="12"/>
  <c r="C95" i="12"/>
  <c r="M95" i="12" s="1"/>
  <c r="E96" i="12" l="1"/>
  <c r="D96" i="12"/>
  <c r="C96" i="12"/>
  <c r="M96" i="12" s="1"/>
  <c r="F96" i="12"/>
  <c r="H96" i="12"/>
  <c r="G96" i="12"/>
  <c r="A97" i="12"/>
  <c r="C97" i="12" l="1"/>
  <c r="M97" i="12" s="1"/>
  <c r="A98" i="12"/>
  <c r="H97" i="12"/>
  <c r="G97" i="12"/>
  <c r="F97" i="12"/>
  <c r="E97" i="12"/>
  <c r="D97" i="12"/>
  <c r="A99" i="12" l="1"/>
  <c r="D98" i="12"/>
  <c r="G98" i="12"/>
  <c r="E98" i="12"/>
  <c r="C98" i="12"/>
  <c r="M98" i="12" s="1"/>
  <c r="H98" i="12"/>
  <c r="F98" i="12"/>
  <c r="G99" i="12" l="1"/>
  <c r="F99" i="12"/>
  <c r="C99" i="12"/>
  <c r="M99" i="12" s="1"/>
  <c r="H99" i="12"/>
  <c r="A100" i="12"/>
  <c r="E99" i="12"/>
  <c r="D99" i="12"/>
  <c r="A101" i="12" l="1"/>
  <c r="F100" i="12"/>
  <c r="E100" i="12"/>
  <c r="G100" i="12"/>
  <c r="C100" i="12"/>
  <c r="M100" i="12" s="1"/>
  <c r="D100" i="12"/>
  <c r="H100" i="12"/>
  <c r="D101" i="12" l="1"/>
  <c r="E101" i="12"/>
  <c r="C101" i="12"/>
  <c r="M101" i="12" s="1"/>
  <c r="H101" i="12"/>
  <c r="F101" i="12"/>
  <c r="A102" i="12"/>
  <c r="G101" i="12"/>
  <c r="C102" i="12" l="1"/>
  <c r="M102" i="12" s="1"/>
  <c r="A103" i="12"/>
  <c r="H102" i="12"/>
  <c r="F102" i="12"/>
  <c r="D102" i="12"/>
  <c r="E102" i="12"/>
  <c r="G102" i="12"/>
  <c r="A104" i="12" l="1"/>
  <c r="G103" i="12"/>
  <c r="H103" i="12"/>
  <c r="C103" i="12"/>
  <c r="M103" i="12" s="1"/>
  <c r="D103" i="12"/>
  <c r="F103" i="12"/>
  <c r="E103" i="12"/>
  <c r="E104" i="12" l="1"/>
  <c r="C104" i="12"/>
  <c r="M104" i="12" s="1"/>
  <c r="A105" i="12"/>
  <c r="F104" i="12"/>
  <c r="G104" i="12"/>
  <c r="H104" i="12"/>
  <c r="D104" i="12"/>
  <c r="E105" i="12" l="1"/>
  <c r="C105" i="12"/>
  <c r="M105" i="12" s="1"/>
  <c r="F105" i="12"/>
  <c r="A106" i="12"/>
  <c r="G105" i="12"/>
  <c r="H105" i="12"/>
  <c r="D105" i="12"/>
  <c r="E106" i="12" l="1"/>
  <c r="G106" i="12"/>
  <c r="C106" i="12"/>
  <c r="M106" i="12" s="1"/>
  <c r="A107" i="12"/>
  <c r="H106" i="12"/>
  <c r="F106" i="12"/>
  <c r="D106" i="12"/>
  <c r="F107" i="12" l="1"/>
  <c r="G107" i="12"/>
  <c r="H107" i="12"/>
  <c r="C107" i="12"/>
  <c r="M107" i="12" s="1"/>
  <c r="D107" i="12"/>
  <c r="A108" i="12"/>
  <c r="E107" i="12"/>
  <c r="E108" i="12" l="1"/>
  <c r="C108" i="12"/>
  <c r="M108" i="12" s="1"/>
  <c r="D108" i="12"/>
  <c r="H108" i="12"/>
  <c r="F108" i="12"/>
  <c r="G108" i="12"/>
  <c r="N113" i="12"/>
  <c r="A113" i="12" s="1"/>
  <c r="D113" i="12" l="1"/>
  <c r="A114" i="12"/>
  <c r="G113" i="12"/>
  <c r="H113" i="12"/>
  <c r="E113" i="12"/>
  <c r="F113" i="12"/>
  <c r="C113" i="12"/>
  <c r="M113" i="12" s="1"/>
  <c r="A115" i="12" l="1"/>
  <c r="D114" i="12"/>
  <c r="G114" i="12"/>
  <c r="E114" i="12"/>
  <c r="H114" i="12"/>
  <c r="F114" i="12"/>
  <c r="C114" i="12"/>
  <c r="M114" i="12" s="1"/>
  <c r="E115" i="12" l="1"/>
  <c r="D115" i="12"/>
  <c r="C115" i="12"/>
  <c r="M115" i="12" s="1"/>
  <c r="F115" i="12"/>
  <c r="H115" i="12"/>
  <c r="G115" i="12"/>
  <c r="A116" i="12"/>
  <c r="H116" i="12" l="1"/>
  <c r="F116" i="12"/>
  <c r="E116" i="12"/>
  <c r="D116" i="12"/>
  <c r="C116" i="12"/>
  <c r="M116" i="12" s="1"/>
  <c r="A117" i="12"/>
  <c r="G116" i="12"/>
  <c r="A118" i="12" l="1"/>
  <c r="E117" i="12"/>
  <c r="H117" i="12"/>
  <c r="G117" i="12"/>
  <c r="F117" i="12"/>
  <c r="C117" i="12"/>
  <c r="M117" i="12" s="1"/>
  <c r="D117" i="12"/>
  <c r="E118" i="12" l="1"/>
  <c r="H118" i="12"/>
  <c r="F118" i="12"/>
  <c r="A119" i="12"/>
  <c r="G118" i="12"/>
  <c r="C118" i="12"/>
  <c r="M118" i="12" s="1"/>
  <c r="D118" i="12"/>
  <c r="F119" i="12" l="1"/>
  <c r="E119" i="12"/>
  <c r="D119" i="12"/>
  <c r="C119" i="12"/>
  <c r="M119" i="12" s="1"/>
  <c r="H119" i="12"/>
  <c r="G119" i="12"/>
  <c r="A120" i="12"/>
  <c r="A121" i="12" l="1"/>
  <c r="C120" i="12"/>
  <c r="M120" i="12" s="1"/>
  <c r="G120" i="12"/>
  <c r="H120" i="12"/>
  <c r="E120" i="12"/>
  <c r="D120" i="12"/>
  <c r="F120" i="12"/>
  <c r="G121" i="12" l="1"/>
  <c r="A122" i="12"/>
  <c r="D121" i="12"/>
  <c r="H121" i="12"/>
  <c r="E121" i="12"/>
  <c r="F121" i="12"/>
  <c r="C121" i="12"/>
  <c r="M121" i="12" s="1"/>
  <c r="F122" i="12" l="1"/>
  <c r="C122" i="12"/>
  <c r="M122" i="12" s="1"/>
  <c r="G122" i="12"/>
  <c r="A123" i="12"/>
  <c r="D122" i="12"/>
  <c r="E122" i="12"/>
  <c r="H122" i="12"/>
  <c r="H123" i="12" l="1"/>
  <c r="G123" i="12"/>
  <c r="A124" i="12"/>
  <c r="E123" i="12"/>
  <c r="D123" i="12"/>
  <c r="C123" i="12"/>
  <c r="M123" i="12" s="1"/>
  <c r="F123" i="12"/>
  <c r="G124" i="12" l="1"/>
  <c r="D124" i="12"/>
  <c r="C124" i="12"/>
  <c r="M124" i="12" s="1"/>
  <c r="A125" i="12"/>
  <c r="H124" i="12"/>
  <c r="F124" i="12"/>
  <c r="E124" i="12"/>
  <c r="D125" i="12" l="1"/>
  <c r="H125" i="12"/>
  <c r="G125" i="12"/>
  <c r="F125" i="12"/>
  <c r="A126" i="12"/>
  <c r="C125" i="12"/>
  <c r="M125" i="12" s="1"/>
  <c r="E125" i="12"/>
  <c r="G126" i="12" l="1"/>
  <c r="F126" i="12"/>
  <c r="C126" i="12"/>
  <c r="M126" i="12" s="1"/>
  <c r="H126" i="12"/>
  <c r="A127" i="12"/>
  <c r="E126" i="12"/>
  <c r="D126" i="12"/>
  <c r="D127" i="12" l="1"/>
  <c r="F127" i="12"/>
  <c r="E127" i="12"/>
  <c r="G127" i="12"/>
  <c r="C127" i="12"/>
  <c r="M127" i="12" s="1"/>
  <c r="H127" i="12"/>
  <c r="A128" i="12"/>
  <c r="D128" i="12" l="1"/>
  <c r="C128" i="12"/>
  <c r="M128" i="12" s="1"/>
  <c r="A129" i="12"/>
  <c r="H128" i="12"/>
  <c r="G128" i="12"/>
  <c r="F128" i="12"/>
  <c r="E128" i="12"/>
  <c r="H129" i="12" l="1"/>
  <c r="G129" i="12"/>
  <c r="D129" i="12"/>
  <c r="C129" i="12"/>
  <c r="M129" i="12" s="1"/>
  <c r="E129" i="12"/>
  <c r="A130" i="12"/>
  <c r="F129" i="12"/>
  <c r="F130" i="12" l="1"/>
  <c r="C130" i="12"/>
  <c r="M130" i="12" s="1"/>
  <c r="E130" i="12"/>
  <c r="D130" i="12"/>
  <c r="G130" i="12"/>
  <c r="A131" i="12"/>
  <c r="H130" i="12"/>
  <c r="D131" i="12" l="1"/>
  <c r="A132" i="12"/>
  <c r="F131" i="12"/>
  <c r="E131" i="12"/>
  <c r="G131" i="12"/>
  <c r="H131" i="12"/>
  <c r="C131" i="12"/>
  <c r="M131" i="12" s="1"/>
  <c r="D132" i="12" l="1"/>
  <c r="C132" i="12"/>
  <c r="M132" i="12" s="1"/>
  <c r="A133" i="12"/>
  <c r="H132" i="12"/>
  <c r="G132" i="12"/>
  <c r="F132" i="12"/>
  <c r="E132" i="12"/>
  <c r="E133" i="12" l="1"/>
  <c r="H133" i="12"/>
  <c r="G133" i="12"/>
  <c r="A134" i="12"/>
  <c r="F133" i="12"/>
  <c r="D133" i="12"/>
  <c r="C133" i="12"/>
  <c r="M133" i="12" s="1"/>
  <c r="H134" i="12" l="1"/>
  <c r="A135" i="12"/>
  <c r="C134" i="12"/>
  <c r="M134" i="12" s="1"/>
  <c r="E134" i="12"/>
  <c r="D134" i="12"/>
  <c r="G134" i="12"/>
  <c r="F134" i="12"/>
  <c r="A136" i="12" l="1"/>
  <c r="C135" i="12"/>
  <c r="M135" i="12" s="1"/>
  <c r="D135" i="12"/>
  <c r="H135" i="12"/>
  <c r="F135" i="12"/>
  <c r="E135" i="12"/>
  <c r="G135" i="12"/>
  <c r="F136" i="12" l="1"/>
  <c r="D136" i="12"/>
  <c r="E136" i="12"/>
  <c r="C136" i="12"/>
  <c r="M136" i="12" s="1"/>
  <c r="H136" i="12"/>
  <c r="A137" i="12"/>
  <c r="G136" i="12"/>
  <c r="C137" i="12" l="1"/>
  <c r="M137" i="12" s="1"/>
  <c r="A138" i="12"/>
  <c r="H137" i="12"/>
  <c r="F137" i="12"/>
  <c r="D137" i="12"/>
  <c r="E137" i="12"/>
  <c r="G137" i="12"/>
  <c r="E138" i="12" l="1"/>
  <c r="G138" i="12"/>
  <c r="H138" i="12"/>
  <c r="F138" i="12"/>
  <c r="A139" i="12"/>
  <c r="C138" i="12"/>
  <c r="M138" i="12" s="1"/>
  <c r="D138" i="12"/>
  <c r="E139" i="12" l="1"/>
  <c r="C139" i="12"/>
  <c r="M139" i="12" s="1"/>
  <c r="A140" i="12"/>
  <c r="H139" i="12"/>
  <c r="D139" i="12"/>
  <c r="F139" i="12"/>
  <c r="G139" i="12"/>
  <c r="E140" i="12" l="1"/>
  <c r="C140" i="12"/>
  <c r="M140" i="12" s="1"/>
  <c r="A141" i="12"/>
  <c r="G140" i="12"/>
  <c r="H140" i="12"/>
  <c r="F140" i="12"/>
  <c r="D140" i="12"/>
  <c r="D141" i="12" l="1"/>
  <c r="G141" i="12"/>
  <c r="C141" i="12"/>
  <c r="M141" i="12" s="1"/>
  <c r="A142" i="12"/>
  <c r="H141" i="12"/>
  <c r="F141" i="12"/>
  <c r="E141" i="12"/>
  <c r="C142" i="12" l="1"/>
  <c r="M142" i="12" s="1"/>
  <c r="D142" i="12"/>
  <c r="F142" i="12"/>
  <c r="A143" i="12"/>
  <c r="E142" i="12"/>
  <c r="G142" i="12"/>
  <c r="H142" i="12"/>
  <c r="N148" i="12"/>
  <c r="A148" i="12" s="1"/>
  <c r="A149" i="12" l="1"/>
  <c r="F148" i="12"/>
  <c r="C148" i="12"/>
  <c r="M148" i="12" s="1"/>
  <c r="D148" i="12"/>
  <c r="H148" i="12"/>
  <c r="E148" i="12"/>
  <c r="G148" i="12"/>
  <c r="E143" i="12"/>
  <c r="C143" i="12"/>
  <c r="M143" i="12" s="1"/>
  <c r="D143" i="12"/>
  <c r="F143" i="12"/>
  <c r="G143" i="12"/>
  <c r="H143" i="12"/>
  <c r="C149" i="12" l="1"/>
  <c r="M149" i="12" s="1"/>
  <c r="A150" i="12"/>
  <c r="G149" i="12"/>
  <c r="D149" i="12"/>
  <c r="H149" i="12"/>
  <c r="F149" i="12"/>
  <c r="E149" i="12"/>
  <c r="H150" i="12" l="1"/>
  <c r="A151" i="12"/>
  <c r="G150" i="12"/>
  <c r="E150" i="12"/>
  <c r="D150" i="12"/>
  <c r="C150" i="12"/>
  <c r="M150" i="12" s="1"/>
  <c r="F150" i="12"/>
  <c r="G151" i="12" l="1"/>
  <c r="H151" i="12"/>
  <c r="F151" i="12"/>
  <c r="C151" i="12"/>
  <c r="M151" i="12" s="1"/>
  <c r="A152" i="12"/>
  <c r="D151" i="12"/>
  <c r="E151" i="12"/>
  <c r="H152" i="12" l="1"/>
  <c r="D152" i="12"/>
  <c r="F152" i="12"/>
  <c r="A153" i="12"/>
  <c r="E152" i="12"/>
  <c r="C152" i="12"/>
  <c r="M152" i="12" s="1"/>
  <c r="G152" i="12"/>
  <c r="C153" i="12" l="1"/>
  <c r="M153" i="12" s="1"/>
  <c r="A154" i="12"/>
  <c r="H153" i="12"/>
  <c r="F153" i="12"/>
  <c r="E153" i="12"/>
  <c r="G153" i="12"/>
  <c r="D153" i="12"/>
  <c r="E154" i="12" l="1"/>
  <c r="G154" i="12"/>
  <c r="A155" i="12"/>
  <c r="C154" i="12"/>
  <c r="M154" i="12" s="1"/>
  <c r="H154" i="12"/>
  <c r="F154" i="12"/>
  <c r="D154" i="12"/>
  <c r="C155" i="12" l="1"/>
  <c r="M155" i="12" s="1"/>
  <c r="H155" i="12"/>
  <c r="E155" i="12"/>
  <c r="A156" i="12"/>
  <c r="G155" i="12"/>
  <c r="D155" i="12"/>
  <c r="F155" i="12"/>
  <c r="H156" i="12" l="1"/>
  <c r="D156" i="12"/>
  <c r="F156" i="12"/>
  <c r="A157" i="12"/>
  <c r="E156" i="12"/>
  <c r="C156" i="12"/>
  <c r="M156" i="12" s="1"/>
  <c r="G156" i="12"/>
  <c r="F157" i="12" l="1"/>
  <c r="E157" i="12"/>
  <c r="G157" i="12"/>
  <c r="A158" i="12"/>
  <c r="H157" i="12"/>
  <c r="C157" i="12"/>
  <c r="M157" i="12" s="1"/>
  <c r="D157" i="12"/>
  <c r="E158" i="12" l="1"/>
  <c r="F158" i="12"/>
  <c r="D158" i="12"/>
  <c r="A159" i="12"/>
  <c r="H158" i="12"/>
  <c r="C158" i="12"/>
  <c r="M158" i="12" s="1"/>
  <c r="G158" i="12"/>
  <c r="A160" i="12" l="1"/>
  <c r="C159" i="12"/>
  <c r="M159" i="12" s="1"/>
  <c r="G159" i="12"/>
  <c r="H159" i="12"/>
  <c r="D159" i="12"/>
  <c r="F159" i="12"/>
  <c r="E159" i="12"/>
  <c r="D160" i="12" l="1"/>
  <c r="A161" i="12"/>
  <c r="C160" i="12"/>
  <c r="M160" i="12" s="1"/>
  <c r="H160" i="12"/>
  <c r="E160" i="12"/>
  <c r="F160" i="12"/>
  <c r="G160" i="12"/>
  <c r="E161" i="12" l="1"/>
  <c r="A162" i="12"/>
  <c r="G161" i="12"/>
  <c r="C161" i="12"/>
  <c r="M161" i="12" s="1"/>
  <c r="H161" i="12"/>
  <c r="D161" i="12"/>
  <c r="F161" i="12"/>
  <c r="A163" i="12" l="1"/>
  <c r="H162" i="12"/>
  <c r="E162" i="12"/>
  <c r="F162" i="12"/>
  <c r="C162" i="12"/>
  <c r="M162" i="12" s="1"/>
  <c r="G162" i="12"/>
  <c r="D162" i="12"/>
  <c r="A164" i="12" l="1"/>
  <c r="E163" i="12"/>
  <c r="H163" i="12"/>
  <c r="C163" i="12"/>
  <c r="M163" i="12" s="1"/>
  <c r="F163" i="12"/>
  <c r="D163" i="12"/>
  <c r="G163" i="12"/>
  <c r="D164" i="12" l="1"/>
  <c r="H164" i="12"/>
  <c r="E164" i="12"/>
  <c r="F164" i="12"/>
  <c r="G164" i="12"/>
  <c r="A165" i="12"/>
  <c r="C164" i="12"/>
  <c r="M164" i="12" s="1"/>
  <c r="A166" i="12" l="1"/>
  <c r="E165" i="12"/>
  <c r="F165" i="12"/>
  <c r="C165" i="12"/>
  <c r="M165" i="12" s="1"/>
  <c r="G165" i="12"/>
  <c r="D165" i="12"/>
  <c r="H165" i="12"/>
  <c r="F166" i="12" l="1"/>
  <c r="E166" i="12"/>
  <c r="A167" i="12"/>
  <c r="C166" i="12"/>
  <c r="M166" i="12" s="1"/>
  <c r="H166" i="12"/>
  <c r="G166" i="12"/>
  <c r="D166" i="12"/>
  <c r="E167" i="12" l="1"/>
  <c r="D167" i="12"/>
  <c r="C167" i="12"/>
  <c r="M167" i="12" s="1"/>
  <c r="G167" i="12"/>
  <c r="H167" i="12"/>
  <c r="A168" i="12"/>
  <c r="F167" i="12"/>
  <c r="A169" i="12" l="1"/>
  <c r="C168" i="12"/>
  <c r="M168" i="12" s="1"/>
  <c r="D168" i="12"/>
  <c r="H168" i="12"/>
  <c r="E168" i="12"/>
  <c r="F168" i="12"/>
  <c r="G168" i="12"/>
  <c r="E169" i="12" l="1"/>
  <c r="D169" i="12"/>
  <c r="C169" i="12"/>
  <c r="M169" i="12" s="1"/>
  <c r="G169" i="12"/>
  <c r="F169" i="12"/>
  <c r="H169" i="12"/>
  <c r="A170" i="12"/>
  <c r="A171" i="12" l="1"/>
  <c r="C170" i="12"/>
  <c r="M170" i="12" s="1"/>
  <c r="G170" i="12"/>
  <c r="E170" i="12"/>
  <c r="F170" i="12"/>
  <c r="D170" i="12"/>
  <c r="H170" i="12"/>
  <c r="E171" i="12" l="1"/>
  <c r="C171" i="12"/>
  <c r="M171" i="12" s="1"/>
  <c r="H171" i="12"/>
  <c r="F171" i="12"/>
  <c r="G171" i="12"/>
  <c r="D171" i="12"/>
  <c r="A172" i="12"/>
  <c r="G172" i="12" l="1"/>
  <c r="H172" i="12"/>
  <c r="A173" i="12"/>
  <c r="C172" i="12"/>
  <c r="M172" i="12" s="1"/>
  <c r="E172" i="12"/>
  <c r="D172" i="12"/>
  <c r="F172" i="12"/>
  <c r="C173" i="12" l="1"/>
  <c r="M173" i="12" s="1"/>
  <c r="A174" i="12"/>
  <c r="G173" i="12"/>
  <c r="H173" i="12"/>
  <c r="F173" i="12"/>
  <c r="E173" i="12"/>
  <c r="D173" i="12"/>
  <c r="C174" i="12" l="1"/>
  <c r="M174" i="12" s="1"/>
  <c r="F174" i="12"/>
  <c r="H174" i="12"/>
  <c r="G174" i="12"/>
  <c r="A175" i="12"/>
  <c r="E174" i="12"/>
  <c r="D174" i="12"/>
  <c r="A176" i="12" l="1"/>
  <c r="G175" i="12"/>
  <c r="F175" i="12"/>
  <c r="E175" i="12"/>
  <c r="D175" i="12"/>
  <c r="C175" i="12"/>
  <c r="M175" i="12" s="1"/>
  <c r="H175" i="12"/>
  <c r="A177" i="12" l="1"/>
  <c r="H176" i="12"/>
  <c r="F176" i="12"/>
  <c r="D176" i="12"/>
  <c r="E176" i="12"/>
  <c r="G176" i="12"/>
  <c r="C176" i="12"/>
  <c r="M176" i="12" s="1"/>
  <c r="A178" i="12" l="1"/>
  <c r="G177" i="12"/>
  <c r="H177" i="12"/>
  <c r="C177" i="12"/>
  <c r="M177" i="12" s="1"/>
  <c r="D177" i="12"/>
  <c r="F177" i="12"/>
  <c r="E177" i="12"/>
  <c r="A179" i="12" l="1"/>
  <c r="E178" i="12"/>
  <c r="C178" i="12"/>
  <c r="M178" i="12" s="1"/>
  <c r="H178" i="12"/>
  <c r="D178" i="12"/>
  <c r="F178" i="12"/>
  <c r="G178" i="12"/>
  <c r="G179" i="12" l="1"/>
  <c r="E179" i="12"/>
  <c r="C179" i="12"/>
  <c r="M179" i="12" s="1"/>
  <c r="H179" i="12"/>
  <c r="F179" i="12"/>
  <c r="D179" i="12"/>
  <c r="AC44" i="1" l="1"/>
  <c r="AC45" i="1" s="1"/>
  <c r="AC52" i="1"/>
  <c r="AC53" i="1"/>
  <c r="AC54" i="1"/>
  <c r="AC55" i="1" s="1"/>
  <c r="AC57" i="1"/>
  <c r="AC58" i="1"/>
  <c r="AC59" i="1"/>
  <c r="AC60" i="1"/>
  <c r="AC61" i="1"/>
  <c r="AC62" i="1"/>
  <c r="AC63" i="1"/>
  <c r="AC64" i="1"/>
  <c r="AC65" i="1"/>
  <c r="AC66" i="1"/>
  <c r="AC67" i="1"/>
  <c r="AC68" i="1"/>
</calcChain>
</file>

<file path=xl/comments1.xml><?xml version="1.0" encoding="utf-8"?>
<comments xmlns="http://schemas.openxmlformats.org/spreadsheetml/2006/main">
  <authors>
    <author>Phuong</author>
  </authors>
  <commentList>
    <comment ref="B56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QĐ 2194, NGÀY 20042018, BLKQHT</t>
        </r>
      </text>
    </comment>
  </commentList>
</comments>
</file>

<file path=xl/sharedStrings.xml><?xml version="1.0" encoding="utf-8"?>
<sst xmlns="http://schemas.openxmlformats.org/spreadsheetml/2006/main" count="3757" uniqueCount="1373">
  <si>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</si>
  <si>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</si>
  <si>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</si>
  <si>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</si>
  <si>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</si>
  <si>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</si>
  <si>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</si>
  <si>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</si>
  <si>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</si>
  <si>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</si>
  <si>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</si>
  <si>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</si>
  <si>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</si>
  <si>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</si>
  <si>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</si>
  <si>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</si>
  <si>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</si>
  <si>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</si>
  <si>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</si>
  <si>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</si>
  <si>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</si>
  <si>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</si>
  <si>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</si>
  <si>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</si>
  <si>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</si>
  <si>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</si>
  <si>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</si>
  <si>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</si>
  <si>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</si>
  <si>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</si>
  <si>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</si>
  <si>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</si>
  <si>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</si>
  <si>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</si>
  <si>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</si>
  <si>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</si>
  <si>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</si>
  <si>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</si>
  <si>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</si>
  <si>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</si>
  <si>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</si>
  <si>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</si>
  <si>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</si>
  <si>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</si>
  <si>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</si>
  <si>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</si>
  <si>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</si>
  <si>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</si>
  <si>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</si>
  <si>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</si>
  <si>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</si>
  <si>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</si>
  <si>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</si>
  <si>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</si>
  <si>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</si>
  <si>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</si>
  <si>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</si>
  <si>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</si>
  <si>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</si>
  <si>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</si>
  <si>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</si>
  <si>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</si>
  <si>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</si>
  <si>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</si>
  <si>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</si>
  <si>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</si>
  <si>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</si>
  <si>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</si>
  <si>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</si>
  <si>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</si>
  <si>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</si>
  <si>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</si>
  <si>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</si>
  <si>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</si>
  <si>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</si>
  <si>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</si>
  <si>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</si>
  <si>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</si>
  <si>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</si>
  <si>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</si>
  <si>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</si>
  <si>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</si>
  <si>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</si>
  <si>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</si>
  <si>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</si>
  <si>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</si>
  <si>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</si>
  <si>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</si>
  <si>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</si>
  <si>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</si>
  <si>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</si>
  <si>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</si>
  <si>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</si>
  <si>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</si>
  <si>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</si>
  <si>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</si>
  <si>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</si>
  <si>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</si>
  <si>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</si>
  <si>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</si>
  <si>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</si>
  <si>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</si>
  <si>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</si>
  <si>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</si>
  <si>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</si>
  <si>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</si>
  <si>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</si>
  <si>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</si>
  <si>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</si>
  <si>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</si>
  <si>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</si>
  <si>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</si>
  <si>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</si>
  <si>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</si>
  <si>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</si>
  <si>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</si>
  <si>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</si>
  <si>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</si>
  <si>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</si>
  <si>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</si>
  <si>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</si>
  <si>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</si>
  <si>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</si>
  <si>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</si>
  <si>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</si>
  <si>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</si>
  <si>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</si>
  <si>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</si>
  <si>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</si>
  <si>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</si>
  <si>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</si>
  <si>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</si>
  <si>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</si>
  <si>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</si>
  <si>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</si>
  <si>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</si>
  <si>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</si>
  <si>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</si>
  <si>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</si>
  <si>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</si>
  <si>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</si>
  <si>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</si>
  <si>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</si>
  <si>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</si>
  <si>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</si>
  <si>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</si>
  <si>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</si>
  <si>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</si>
  <si>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</si>
  <si>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</si>
  <si>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</si>
  <si>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</si>
  <si>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</si>
  <si>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</si>
  <si>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</si>
  <si>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</si>
  <si>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</si>
  <si>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</si>
  <si>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</si>
  <si>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</si>
  <si>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</si>
  <si>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</si>
  <si>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</si>
  <si>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</si>
  <si>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</si>
  <si>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</si>
  <si>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</si>
  <si>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</si>
  <si>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</si>
  <si>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</si>
  <si>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</si>
  <si>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</si>
  <si>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</si>
  <si>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</si>
  <si>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</si>
  <si>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</si>
  <si>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</si>
  <si>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</si>
  <si>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</si>
  <si>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</si>
  <si>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</si>
  <si>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</si>
  <si>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</si>
  <si>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</si>
  <si>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</si>
  <si>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</si>
  <si>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</si>
  <si>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</si>
  <si>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</si>
  <si>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</si>
  <si>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</si>
  <si>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</si>
  <si>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</si>
  <si>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</si>
  <si>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</si>
  <si>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</si>
  <si>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</si>
  <si>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</si>
  <si>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</si>
  <si>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</si>
  <si>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</si>
  <si>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</si>
  <si>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</si>
  <si>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</si>
  <si>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</si>
  <si>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</si>
  <si>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</si>
  <si>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</si>
  <si>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</si>
  <si>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</si>
  <si>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</si>
  <si>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</si>
  <si>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</si>
  <si>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</si>
  <si>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</si>
  <si>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</si>
  <si>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</si>
  <si>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</si>
  <si>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</si>
  <si>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</si>
  <si>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</si>
  <si>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</si>
  <si>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</si>
  <si>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</si>
  <si>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</si>
  <si>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</si>
  <si>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</si>
  <si>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</si>
  <si>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</si>
  <si>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</si>
  <si>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</si>
  <si>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</si>
  <si>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</si>
  <si>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</si>
  <si>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</si>
  <si>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</si>
  <si>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</si>
  <si>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</si>
  <si>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</si>
  <si>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</si>
  <si>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</si>
  <si>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</si>
  <si>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</si>
  <si>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</si>
  <si>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</si>
  <si>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</si>
  <si>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</si>
  <si>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</si>
  <si>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</si>
  <si>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</si>
  <si>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</si>
  <si>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</si>
  <si>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</si>
  <si>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</si>
  <si>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</si>
  <si>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</si>
  <si>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</si>
  <si>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</si>
  <si>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</si>
  <si>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</si>
  <si>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</si>
  <si>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</si>
  <si>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</si>
  <si>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</si>
  <si>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</si>
  <si>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</si>
  <si>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</si>
  <si>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</si>
  <si>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</si>
  <si>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</si>
  <si>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</si>
  <si>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</si>
  <si>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</si>
  <si>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</si>
  <si>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</si>
  <si>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</si>
  <si>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</si>
  <si>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</si>
  <si>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</si>
  <si>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</si>
  <si>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</si>
  <si>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</si>
  <si>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</si>
  <si>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</si>
  <si>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</si>
  <si>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</si>
  <si>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</si>
  <si>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</si>
  <si>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</si>
  <si>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</si>
  <si>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</si>
  <si>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</si>
  <si>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</si>
  <si>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</si>
  <si>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</si>
  <si>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</si>
  <si>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</si>
  <si>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</si>
  <si>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</si>
  <si>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</si>
  <si>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</si>
  <si>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</si>
  <si>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</si>
  <si>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TRƯỜNG ĐH DUY TÂN</t>
  </si>
  <si>
    <t>HÀNH VI TỔ CHỨC</t>
  </si>
  <si>
    <t>K17MAC.DL</t>
  </si>
  <si>
    <t>MAC.DL</t>
  </si>
  <si>
    <t>QUẢN TRỊ HOẠT ĐỘNG &amp; SẢN XUẤT</t>
  </si>
  <si>
    <t>QUẢN TRỊ TIẾP THỊ</t>
  </si>
  <si>
    <t>CẤU TRÚC DỮ LIỆU &amp; GIẢI THUẬT NÂNG CAO</t>
  </si>
  <si>
    <t>KINH TẾ VIĨ MÔ</t>
  </si>
  <si>
    <t>LÝ THUYẾT ĐỘ TIN CẬY VÀ ỨNG DỤNG TRONG THIẾT KẾ</t>
  </si>
  <si>
    <t>THÍ NGHIỆM &amp; KIỂM ĐỊNH CÔNG TRÌNH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</si>
  <si>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</si>
  <si>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</si>
  <si>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</si>
  <si>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</si>
  <si>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</si>
  <si>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</si>
  <si>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</si>
  <si>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</si>
  <si>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</si>
  <si>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</si>
  <si>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</si>
  <si>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</si>
  <si>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</si>
  <si>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</si>
  <si>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</si>
  <si>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</si>
  <si>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</si>
  <si>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Đỗ Đình</t>
  </si>
  <si>
    <t>Duy</t>
  </si>
  <si>
    <t>Hồ Sĩ</t>
  </si>
  <si>
    <t>Hướng</t>
  </si>
  <si>
    <t>Huỳnh Thanh</t>
  </si>
  <si>
    <t>Long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</si>
  <si>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</si>
  <si>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</si>
  <si>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</si>
  <si>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</si>
  <si>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</si>
  <si>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</si>
  <si>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Nam</t>
  </si>
  <si>
    <t>Nữ</t>
  </si>
  <si>
    <t>298 Hà Huy Tập- Tân An- BMT- ĐăkLăk</t>
  </si>
  <si>
    <t>PHÂN TÍCH BÁO CÁO TÀI CHÍNH</t>
  </si>
  <si>
    <t>Nguyễn Thị Kim Phượng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</si>
  <si>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</si>
  <si>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</si>
  <si>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</si>
  <si>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</si>
  <si>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</si>
  <si>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</si>
  <si>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</si>
  <si>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</si>
  <si>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</si>
  <si>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</si>
  <si>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</si>
  <si>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</si>
  <si>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</si>
  <si>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</si>
  <si>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</si>
  <si>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</si>
  <si>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</si>
  <si>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</si>
  <si>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</si>
  <si>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</si>
  <si>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</si>
  <si>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</si>
  <si>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</si>
  <si>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</si>
  <si>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</si>
  <si>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</si>
  <si>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</si>
  <si>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</si>
  <si>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</si>
  <si>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</si>
  <si>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</si>
  <si>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</si>
  <si>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</si>
  <si>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</si>
  <si>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</si>
  <si>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</si>
  <si>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</si>
  <si>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</si>
  <si>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</si>
  <si>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</si>
  <si>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</si>
  <si>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</si>
  <si>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</si>
  <si>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</si>
  <si>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</si>
  <si>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</si>
  <si>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</si>
  <si>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</si>
  <si>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</si>
  <si>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</si>
  <si>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</si>
  <si>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</si>
  <si>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</si>
  <si>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</si>
  <si>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</si>
  <si>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</si>
  <si>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</si>
  <si>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</si>
  <si>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</si>
  <si>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</si>
  <si>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</si>
  <si>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</si>
  <si>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</si>
  <si>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</si>
  <si>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</si>
  <si>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</si>
  <si>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</si>
  <si>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</si>
  <si>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</si>
  <si>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</si>
  <si>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</si>
  <si>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</si>
  <si>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</si>
  <si>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</si>
  <si>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</si>
  <si>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</si>
  <si>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</si>
  <si>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</si>
  <si>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</si>
  <si>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</si>
  <si>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</si>
  <si>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</si>
  <si>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</si>
  <si>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</si>
  <si>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</si>
  <si>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</si>
  <si>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</si>
  <si>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</si>
  <si>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</si>
  <si>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</si>
  <si>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</si>
  <si>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</si>
  <si>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</si>
  <si>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</si>
  <si>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</si>
  <si>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</si>
  <si>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</si>
  <si>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</si>
  <si>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</si>
  <si>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</si>
  <si>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</si>
  <si>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</si>
  <si>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</si>
  <si>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</si>
  <si>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</si>
  <si>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</si>
  <si>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</si>
  <si>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</si>
  <si>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</si>
  <si>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</si>
  <si>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</si>
  <si>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</si>
  <si>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</si>
  <si>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</si>
  <si>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</si>
  <si>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</si>
  <si>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</si>
  <si>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</si>
  <si>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</si>
  <si>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</si>
  <si>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</si>
  <si>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</si>
  <si>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</si>
  <si>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</si>
  <si>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</si>
  <si>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</si>
  <si>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</si>
  <si>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</si>
  <si>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</si>
  <si>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</si>
  <si>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</si>
  <si>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</si>
  <si>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</si>
  <si>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</si>
  <si>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</si>
  <si>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</si>
  <si>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</si>
  <si>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</si>
  <si>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</si>
  <si>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</si>
  <si>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</si>
  <si>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</si>
  <si>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</si>
  <si>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</si>
  <si>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</si>
  <si>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</si>
  <si>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</si>
  <si>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</si>
  <si>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</si>
  <si>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</si>
  <si>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</si>
  <si>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</si>
  <si>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</si>
  <si>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</si>
  <si>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</si>
  <si>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</si>
  <si>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</si>
  <si>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</si>
  <si>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</si>
  <si>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</si>
  <si>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</si>
  <si>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</si>
  <si>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</si>
  <si>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</si>
  <si>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</si>
  <si>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</si>
  <si>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</si>
  <si>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</si>
  <si>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</si>
  <si>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</si>
  <si>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</si>
  <si>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</si>
  <si>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</si>
  <si>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</si>
  <si>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</si>
  <si>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</si>
  <si>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</si>
  <si>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</si>
  <si>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</si>
  <si>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</si>
  <si>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</si>
  <si>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</si>
  <si>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</si>
  <si>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</si>
  <si>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</si>
  <si>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</si>
  <si>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</si>
  <si>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</si>
  <si>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</si>
  <si>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</si>
  <si>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</si>
  <si>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</si>
  <si>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</si>
  <si>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</si>
  <si>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</si>
  <si>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</si>
  <si>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</si>
  <si>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</si>
  <si>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</si>
  <si>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</si>
  <si>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</si>
  <si>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</si>
  <si>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</si>
  <si>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</si>
  <si>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</si>
  <si>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</si>
  <si>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</si>
  <si>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</si>
  <si>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</si>
  <si>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</si>
  <si>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</si>
  <si>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</si>
  <si>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</si>
  <si>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</si>
  <si>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</si>
  <si>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</si>
  <si>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</si>
  <si>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</si>
  <si>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</si>
  <si>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</si>
  <si>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</si>
  <si>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</si>
  <si>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</si>
  <si>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</si>
  <si>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</si>
  <si>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</si>
  <si>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</si>
  <si>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</si>
  <si>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</si>
  <si>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</si>
  <si>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</si>
  <si>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</si>
  <si>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</si>
  <si>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</si>
  <si>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</si>
  <si>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</si>
  <si>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</si>
  <si>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</si>
  <si>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</si>
  <si>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</si>
  <si>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</si>
  <si>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</si>
  <si>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</si>
  <si>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</si>
  <si>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</si>
  <si>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</si>
  <si>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</si>
  <si>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</si>
  <si>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</si>
  <si>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</si>
  <si>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</si>
  <si>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</si>
  <si>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</si>
  <si>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</si>
  <si>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</si>
  <si>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</si>
  <si>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</si>
  <si>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</si>
  <si>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</si>
  <si>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</si>
  <si>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</si>
  <si>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</si>
  <si>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</si>
  <si>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</si>
  <si>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</si>
  <si>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</si>
  <si>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</si>
  <si>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</si>
  <si>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</si>
  <si>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</si>
  <si>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</si>
  <si>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</si>
  <si>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</si>
  <si>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</si>
  <si>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</si>
  <si>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</si>
  <si>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</si>
  <si>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</si>
  <si>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</si>
  <si>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</si>
  <si>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</si>
  <si>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</si>
  <si>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</si>
  <si>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</si>
  <si>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</si>
  <si>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</si>
  <si>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</si>
  <si>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</si>
  <si>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</si>
  <si>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</si>
  <si>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</si>
  <si>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</si>
  <si>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</si>
  <si>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</si>
  <si>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</si>
  <si>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</si>
  <si>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</si>
  <si>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</si>
  <si>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</si>
  <si>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</si>
  <si>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</si>
  <si>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</si>
  <si>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</si>
  <si>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</si>
  <si>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</si>
  <si>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</si>
  <si>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</si>
  <si>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</si>
  <si>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</si>
  <si>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</si>
  <si>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</si>
  <si>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</si>
  <si>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</si>
  <si>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</si>
  <si>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</si>
  <si>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</si>
  <si>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</si>
  <si>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</si>
  <si>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</si>
  <si>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</si>
  <si>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</si>
  <si>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</si>
  <si>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</si>
  <si>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</si>
  <si>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</si>
  <si>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</si>
  <si>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</si>
  <si>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</si>
  <si>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</si>
  <si>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</si>
  <si>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</si>
  <si>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</si>
  <si>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</si>
  <si>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</si>
  <si>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</si>
  <si>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</si>
  <si>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</si>
  <si>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</si>
  <si>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</si>
  <si>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</si>
  <si>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</si>
  <si>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</si>
  <si>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</si>
  <si>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</si>
  <si>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</si>
  <si>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</si>
  <si>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</si>
  <si>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</si>
  <si>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</si>
  <si>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</si>
  <si>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</si>
  <si>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</si>
  <si>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</si>
  <si>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</si>
  <si>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</si>
  <si>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</si>
  <si>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</si>
  <si>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</si>
  <si>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</si>
  <si>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</si>
  <si>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</si>
  <si>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</si>
  <si>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</si>
  <si>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</si>
  <si>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</si>
  <si>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</si>
  <si>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</si>
  <si>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</si>
  <si>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</si>
  <si>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</si>
  <si>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</si>
  <si>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</si>
  <si>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</si>
  <si>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</si>
  <si>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</si>
  <si>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</si>
  <si>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</si>
  <si>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</si>
  <si>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</si>
  <si>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</si>
  <si>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</si>
  <si>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</si>
  <si>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</si>
  <si>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</si>
  <si>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</si>
  <si>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</si>
  <si>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</si>
  <si>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</si>
  <si>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</si>
  <si>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</si>
  <si>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</si>
  <si>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</si>
  <si>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</si>
  <si>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</si>
  <si>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</si>
  <si>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</si>
  <si>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</si>
  <si>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</si>
  <si>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</si>
  <si>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</si>
  <si>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</si>
  <si>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</si>
  <si>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</si>
  <si>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</si>
  <si>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</si>
  <si>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</si>
  <si>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</si>
  <si>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</si>
  <si>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</si>
  <si>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</si>
  <si>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</si>
  <si>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</si>
  <si>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</si>
  <si>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</si>
  <si>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</si>
  <si>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</si>
  <si>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</si>
  <si>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</si>
  <si>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</si>
  <si>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</si>
  <si>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</si>
  <si>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</si>
  <si>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</si>
  <si>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</si>
  <si>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</si>
  <si>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</si>
  <si>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</si>
  <si>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</si>
  <si>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</si>
  <si>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</si>
  <si>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</si>
  <si>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</si>
  <si>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</si>
  <si>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</si>
  <si>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</si>
  <si>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</si>
  <si>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</si>
  <si>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</si>
  <si>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</si>
  <si>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</si>
  <si>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</si>
  <si>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</si>
  <si>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</si>
  <si>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</si>
  <si>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</si>
  <si>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</si>
  <si>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</si>
  <si>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</si>
  <si>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</si>
  <si>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</si>
  <si>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</si>
  <si>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</si>
  <si>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</si>
  <si>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</si>
  <si>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</si>
  <si>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</si>
  <si>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</si>
  <si>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</si>
  <si>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</si>
  <si>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</si>
  <si>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</si>
  <si>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</si>
  <si>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</si>
  <si>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</si>
  <si>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</si>
  <si>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</si>
  <si>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</si>
  <si>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</si>
  <si>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</si>
  <si>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</si>
  <si>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</si>
  <si>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</si>
  <si>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</si>
  <si>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</si>
  <si>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</si>
  <si>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</si>
  <si>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 102</t>
  </si>
  <si>
    <t>Hướng Nghiệp 1</t>
  </si>
  <si>
    <t>DTE 152</t>
  </si>
  <si>
    <t>Hướng Nghiệp 2</t>
  </si>
  <si>
    <t>DTE 202</t>
  </si>
  <si>
    <t>Hướng Nghiệp 3</t>
  </si>
  <si>
    <t>DTE-IS</t>
  </si>
  <si>
    <t>DTE-IS 102</t>
  </si>
  <si>
    <t>DTE-IS 152</t>
  </si>
  <si>
    <t>DTE-IS 202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</si>
  <si>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</si>
  <si>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</si>
  <si>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</si>
  <si>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</si>
  <si>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</si>
  <si>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</si>
  <si>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</si>
  <si>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</si>
  <si>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</si>
  <si>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</si>
  <si>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</si>
  <si>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</si>
  <si>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</si>
  <si>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</si>
  <si>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</si>
  <si>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</si>
  <si>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</si>
  <si>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</si>
  <si>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Rũi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</si>
  <si>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</si>
  <si>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</si>
  <si>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</si>
  <si>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</si>
  <si>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</si>
  <si>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</si>
  <si>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</si>
  <si>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</si>
  <si>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</si>
  <si>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</si>
  <si>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</si>
  <si>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</si>
  <si>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</si>
  <si>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</si>
  <si>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</si>
  <si>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</si>
  <si>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</si>
  <si>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</si>
  <si>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</si>
  <si>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</si>
  <si>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</si>
  <si>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</si>
  <si>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</si>
  <si>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</si>
  <si>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</si>
  <si>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</si>
  <si>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</si>
  <si>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</si>
  <si>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</si>
  <si>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</si>
  <si>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</si>
  <si>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</si>
  <si>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</si>
  <si>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</si>
  <si>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</si>
  <si>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</si>
  <si>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</si>
  <si>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</si>
  <si>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</si>
  <si>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</si>
  <si>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</si>
  <si>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</si>
  <si>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</si>
  <si>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</si>
  <si>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</si>
  <si>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</si>
  <si>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</si>
  <si>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</si>
  <si>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</si>
  <si>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</si>
  <si>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</si>
  <si>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</si>
  <si>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</si>
  <si>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</si>
  <si>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</si>
  <si>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</si>
  <si>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</si>
  <si>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</si>
  <si>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</si>
  <si>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</si>
  <si>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</si>
  <si>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</si>
  <si>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</si>
  <si>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</si>
  <si>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</si>
  <si>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</si>
  <si>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</si>
  <si>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</si>
  <si>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</si>
  <si>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</si>
  <si>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</si>
  <si>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</si>
  <si>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</si>
  <si>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</si>
  <si>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</si>
  <si>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</si>
  <si>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</si>
  <si>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</si>
  <si>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</si>
  <si>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</si>
  <si>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</si>
  <si>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</si>
  <si>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</si>
  <si>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</si>
  <si>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</si>
  <si>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</si>
  <si>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</si>
  <si>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</si>
  <si>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</si>
  <si>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</si>
  <si>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</si>
  <si>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</si>
  <si>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</si>
  <si>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</si>
  <si>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</si>
  <si>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</si>
  <si>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</si>
  <si>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</si>
  <si>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</si>
  <si>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</si>
  <si>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</si>
  <si>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</si>
  <si>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</si>
  <si>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</si>
  <si>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</si>
  <si>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</si>
  <si>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</si>
  <si>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</si>
  <si>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</si>
  <si>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</si>
  <si>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</si>
  <si>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</si>
  <si>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</si>
  <si>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</si>
  <si>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</si>
  <si>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</si>
  <si>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</si>
  <si>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</si>
  <si>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</si>
  <si>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</si>
  <si>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</si>
  <si>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</si>
  <si>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</si>
  <si>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</si>
  <si>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</si>
  <si>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</si>
  <si>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</si>
  <si>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</si>
  <si>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</si>
  <si>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</si>
  <si>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</si>
  <si>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</si>
  <si>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</si>
  <si>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</si>
  <si>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</si>
  <si>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</si>
  <si>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</si>
  <si>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</si>
  <si>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</si>
  <si>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</si>
  <si>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</si>
  <si>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</si>
  <si>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</si>
  <si>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</si>
  <si>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</si>
  <si>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</si>
  <si>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</si>
  <si>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</si>
  <si>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</si>
  <si>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</si>
  <si>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</si>
  <si>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</si>
  <si>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</si>
  <si>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</si>
  <si>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</si>
  <si>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</si>
  <si>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</si>
  <si>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</si>
  <si>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</si>
  <si>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</si>
  <si>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</si>
  <si>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</si>
  <si>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</si>
  <si>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</si>
  <si>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</si>
  <si>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</si>
  <si>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</si>
  <si>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</si>
  <si>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</si>
  <si>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</si>
  <si>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</si>
  <si>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</si>
  <si>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</si>
  <si>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</si>
  <si>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</si>
  <si>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</si>
  <si>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</si>
  <si>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</si>
  <si>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</si>
  <si>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</si>
  <si>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</si>
  <si>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</si>
  <si>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</si>
  <si>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</si>
  <si>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</si>
  <si>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UIU-DTE</t>
  </si>
  <si>
    <t>UIU-DTE 201</t>
  </si>
  <si>
    <t>Business Ethics</t>
  </si>
  <si>
    <t>UIU-SE</t>
  </si>
  <si>
    <t>UIU-SE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</si>
  <si>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</si>
  <si>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</si>
  <si>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</si>
  <si>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</si>
  <si>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</si>
  <si>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</si>
  <si>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</si>
  <si>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</si>
  <si>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</si>
  <si>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</si>
  <si>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</si>
  <si>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</si>
  <si>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</si>
  <si>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</si>
  <si>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</si>
  <si>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</si>
  <si>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</si>
  <si>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</si>
  <si>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</si>
  <si>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</si>
  <si>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</si>
  <si>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</si>
  <si>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</si>
  <si>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</si>
  <si>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</si>
  <si>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</si>
  <si>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</si>
  <si>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</si>
  <si>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</si>
  <si>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</si>
  <si>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</si>
  <si>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</si>
  <si>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</si>
  <si>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</si>
  <si>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</si>
  <si>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</si>
  <si>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</si>
  <si>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</si>
  <si>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</si>
  <si>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</si>
  <si>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</si>
  <si>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</si>
  <si>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</si>
  <si>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</si>
  <si>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</si>
  <si>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</si>
  <si>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</si>
  <si>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</si>
  <si>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</si>
  <si>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</si>
  <si>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</si>
  <si>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</si>
  <si>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</si>
  <si>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</si>
  <si>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</si>
  <si>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</si>
  <si>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</si>
  <si>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</si>
  <si>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</si>
  <si>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</si>
  <si>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</si>
  <si>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</si>
  <si>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</si>
  <si>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</si>
  <si>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</si>
  <si>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</si>
  <si>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</si>
  <si>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</si>
  <si>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</si>
  <si>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</si>
  <si>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</si>
  <si>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</si>
  <si>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</si>
  <si>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</si>
  <si>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</si>
  <si>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</si>
  <si>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</si>
  <si>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</si>
  <si>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</si>
  <si>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</si>
  <si>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UIU-CS</t>
  </si>
  <si>
    <t>UIU-CS 311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</si>
  <si>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</si>
  <si>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</si>
  <si>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</si>
  <si>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</si>
  <si>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</si>
  <si>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</si>
  <si>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</si>
  <si>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</si>
  <si>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</si>
  <si>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</si>
  <si>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</si>
  <si>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</si>
  <si>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</si>
  <si>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</si>
  <si>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</si>
  <si>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</si>
  <si>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</si>
  <si>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</si>
  <si>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</si>
  <si>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</si>
  <si>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</si>
  <si>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</si>
  <si>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</si>
  <si>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</si>
  <si>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</si>
  <si>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</si>
  <si>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</si>
  <si>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</si>
  <si>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</si>
  <si>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</si>
  <si>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</si>
  <si>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</si>
  <si>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</si>
  <si>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</si>
  <si>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</si>
  <si>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</si>
  <si>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</si>
  <si>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</si>
  <si>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</si>
  <si>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</si>
  <si>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</si>
  <si>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</si>
  <si>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</si>
  <si>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</si>
  <si>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</si>
  <si>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</si>
  <si>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</si>
  <si>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</si>
  <si>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</si>
  <si>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</si>
  <si>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</si>
  <si>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</si>
  <si>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</si>
  <si>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</si>
  <si>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</si>
  <si>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</si>
  <si>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</si>
  <si>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</si>
  <si>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</si>
  <si>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</si>
  <si>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</si>
  <si>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</si>
  <si>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</si>
  <si>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</si>
  <si>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</si>
  <si>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IS-DMS</t>
  </si>
  <si>
    <t>IS-DMS 231</t>
  </si>
  <si>
    <t>Adobe Photoshop</t>
  </si>
  <si>
    <t>IS-DMS 221</t>
  </si>
  <si>
    <t>CorelDraw &amp; Adobe Illustrator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</si>
  <si>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</si>
  <si>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</si>
  <si>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</si>
  <si>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</si>
  <si>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</si>
  <si>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</si>
  <si>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</si>
  <si>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</si>
  <si>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</si>
  <si>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IS-CS</t>
  </si>
  <si>
    <t>IS-CS 211</t>
  </si>
  <si>
    <t>Basics of Programming (Java)</t>
  </si>
  <si>
    <t>IS-CS 311</t>
  </si>
  <si>
    <t>IS-MTH</t>
  </si>
  <si>
    <t>IS-MTH 254</t>
  </si>
  <si>
    <t>Discrete Math &amp; Statistical Applications</t>
  </si>
  <si>
    <t>IS-MGO</t>
  </si>
  <si>
    <t>IS-MGO 403</t>
  </si>
  <si>
    <t>Decision Making Models</t>
  </si>
  <si>
    <t>IS-MKT</t>
  </si>
  <si>
    <t>IS-MKT 404</t>
  </si>
  <si>
    <t>Consumer Behavior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</si>
  <si>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</si>
  <si>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</si>
  <si>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</si>
  <si>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</si>
  <si>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</si>
  <si>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</si>
  <si>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</si>
  <si>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</si>
  <si>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</si>
  <si>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</si>
  <si>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</si>
  <si>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</t>
  </si>
  <si>
    <t>IS-ACC 201</t>
  </si>
  <si>
    <t>Principles of Accounting I</t>
  </si>
  <si>
    <t>IS-ECO 152</t>
  </si>
  <si>
    <t>Introduction to Macroeconomics</t>
  </si>
  <si>
    <t>IS-CS 101</t>
  </si>
  <si>
    <t>Basic Computer Skills</t>
  </si>
  <si>
    <t>IS-ENG</t>
  </si>
  <si>
    <t>IS-ENG 101</t>
  </si>
  <si>
    <t>Basic Composition I</t>
  </si>
  <si>
    <t>IS-CHI</t>
  </si>
  <si>
    <t>IS-CHI 101</t>
  </si>
  <si>
    <t>Chinese-Mandarin I</t>
  </si>
  <si>
    <t>IS-CHI 102</t>
  </si>
  <si>
    <t>Chinese-Mandarin II</t>
  </si>
  <si>
    <t>IS-DTE 201</t>
  </si>
  <si>
    <t>IS-MGT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</si>
  <si>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</si>
  <si>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</si>
  <si>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</si>
  <si>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</si>
  <si>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</si>
  <si>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</si>
  <si>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</si>
  <si>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</si>
  <si>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672</t>
  </si>
  <si>
    <t>CS-A 511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</si>
  <si>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</si>
  <si>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</si>
  <si>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</si>
  <si>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</si>
  <si>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</si>
  <si>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</si>
  <si>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</si>
  <si>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</si>
  <si>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</si>
  <si>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</si>
  <si>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</si>
  <si>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</si>
  <si>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</si>
  <si>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</si>
  <si>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</si>
  <si>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</si>
  <si>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</si>
  <si>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</si>
  <si>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</si>
  <si>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</si>
  <si>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</si>
  <si>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</si>
  <si>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</si>
  <si>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</si>
  <si>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</si>
  <si>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</si>
  <si>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</si>
  <si>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</si>
  <si>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</si>
  <si>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</si>
  <si>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</si>
  <si>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</si>
  <si>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</si>
  <si>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</si>
  <si>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</si>
  <si>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</si>
  <si>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</si>
  <si>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</si>
  <si>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</si>
  <si>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IS-ENG 141</t>
  </si>
  <si>
    <t>IELTS - Level 1</t>
  </si>
  <si>
    <t>IS-ENG 181</t>
  </si>
  <si>
    <t>IELTS - Level 2</t>
  </si>
  <si>
    <t>IS-ENG 241</t>
  </si>
  <si>
    <t>IELTS - Level 3</t>
  </si>
  <si>
    <t>KC-LA</t>
  </si>
  <si>
    <t>KC-LA 101</t>
  </si>
  <si>
    <t>Music Appreciation</t>
  </si>
  <si>
    <t>BNK 354</t>
  </si>
  <si>
    <t>BNK 401</t>
  </si>
  <si>
    <t>Ngân Hàng Trung Ương</t>
  </si>
  <si>
    <t>BNK 404</t>
  </si>
  <si>
    <t>Nghiệp Vụ Ngân Hàng Thương Mại</t>
  </si>
  <si>
    <t>BNK 405</t>
  </si>
  <si>
    <t>Nghiệp Vụ Bảo Hiểm</t>
  </si>
  <si>
    <t>BNK 406</t>
  </si>
  <si>
    <t>BNK 413</t>
  </si>
  <si>
    <t>Thẩm Định Tín Dụng</t>
  </si>
  <si>
    <t>DTE-BA</t>
  </si>
  <si>
    <t>DTE-BA 102</t>
  </si>
  <si>
    <t>DTE-BA 152</t>
  </si>
  <si>
    <t>DTE-BA 202</t>
  </si>
  <si>
    <t>FIN 271</t>
  </si>
  <si>
    <t>FIN 272</t>
  </si>
  <si>
    <t>FIN 286</t>
  </si>
  <si>
    <t>Các Mô Hình Tài Chính Tuyến Tính</t>
  </si>
  <si>
    <t>FIN 296</t>
  </si>
  <si>
    <t>FIN 301</t>
  </si>
  <si>
    <t>FIN 302</t>
  </si>
  <si>
    <t>FIN 336</t>
  </si>
  <si>
    <t>Phân Tích Thời Gian Tài Chính</t>
  </si>
  <si>
    <t>FIN 380</t>
  </si>
  <si>
    <t>Tài Chính Công</t>
  </si>
  <si>
    <t>FIN 381</t>
  </si>
  <si>
    <t>Tài Chính Nhà Nước (Việt Nam)</t>
  </si>
  <si>
    <t>FIN 383</t>
  </si>
  <si>
    <t>FIN 396</t>
  </si>
  <si>
    <t>FIN 400</t>
  </si>
  <si>
    <t>FIN 401</t>
  </si>
  <si>
    <t>FIN 402</t>
  </si>
  <si>
    <t>FIN 403</t>
  </si>
  <si>
    <t>FIN 406</t>
  </si>
  <si>
    <t>Thẩm Định Dự Án Đầu Tư</t>
  </si>
  <si>
    <t>FIN 424</t>
  </si>
  <si>
    <t>Tài Chính Vi Mô</t>
  </si>
  <si>
    <t>FIN 433</t>
  </si>
  <si>
    <t>Hợp Đồng Quyền Chọn (Chứng Khoán)</t>
  </si>
  <si>
    <t>FIN 473</t>
  </si>
  <si>
    <t>FIN 496</t>
  </si>
  <si>
    <t>IS-MGT 406</t>
  </si>
  <si>
    <t>Entrepreneurship</t>
  </si>
  <si>
    <t>IS-MKT 251</t>
  </si>
  <si>
    <t>Principles of Marketing</t>
  </si>
  <si>
    <t>UIU-AES</t>
  </si>
  <si>
    <t>UIU-AES 270</t>
  </si>
  <si>
    <t>Vietnamese &amp; World Heritages</t>
  </si>
  <si>
    <t>UIU-COM</t>
  </si>
  <si>
    <t>UIU-COM 101</t>
  </si>
  <si>
    <t>UIU-COM 102</t>
  </si>
  <si>
    <t>Profesional Writing</t>
  </si>
  <si>
    <t>UIU-ECO</t>
  </si>
  <si>
    <t>UIU-ECO 151</t>
  </si>
  <si>
    <t>UIU-ECO 152</t>
  </si>
  <si>
    <t>UIU-GEO</t>
  </si>
  <si>
    <t>UIU-GEO 311</t>
  </si>
  <si>
    <t>UIU-HIS</t>
  </si>
  <si>
    <t>UIU-HIS 374</t>
  </si>
  <si>
    <t>UIU-JOU</t>
  </si>
  <si>
    <t>UIU-JOU 360</t>
  </si>
  <si>
    <t>History of Journalism</t>
  </si>
  <si>
    <t>UIU-MGT</t>
  </si>
  <si>
    <t>UIU-MGT 201</t>
  </si>
  <si>
    <t>UIU-MKT</t>
  </si>
  <si>
    <t>UIU-MKT 251</t>
  </si>
  <si>
    <t>UIU-PSY</t>
  </si>
  <si>
    <t>UIU-PSY 151</t>
  </si>
  <si>
    <t>-------------</t>
  </si>
  <si>
    <t>Thời gian : 18h00 ngày 21/4/2019</t>
  </si>
  <si>
    <t>SỐ TỜ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</si>
</sst>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5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41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14" fontId="2" fillId="0" borderId="21" xfId="0" applyNumberFormat="1" applyFont="1" applyFill="1" applyBorder="1" applyAlignment="1">
      <alignment horizontal="left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2" fillId="0" borderId="27" xfId="72" applyFont="1" applyFill="1" applyBorder="1" applyAlignment="1">
      <alignment vertical="center"/>
    </xf>
    <xf numFmtId="0" fontId="3" fillId="0" borderId="14" xfId="72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72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6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center"/>
    </xf>
    <xf numFmtId="0" fontId="78" fillId="0" borderId="3" xfId="0" applyNumberFormat="1" applyFont="1" applyFill="1" applyBorder="1" applyAlignment="1" applyProtection="1">
      <alignment horizontal="left" vertical="center" wrapText="1"/>
    </xf>
    <xf numFmtId="49" fontId="78" fillId="0" borderId="3" xfId="0" applyNumberFormat="1" applyFont="1" applyFill="1" applyBorder="1" applyAlignment="1" applyProtection="1">
      <alignment horizontal="left" vertical="center" wrapText="1"/>
    </xf>
    <xf numFmtId="14" fontId="78" fillId="0" borderId="3" xfId="0" applyNumberFormat="1" applyFont="1" applyFill="1" applyBorder="1" applyAlignment="1">
      <alignment horizontal="center" vertical="center"/>
    </xf>
    <xf numFmtId="0" fontId="62" fillId="0" borderId="3" xfId="0" applyFont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shrinkToFit="1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19" fillId="6" borderId="27" xfId="0" applyNumberFormat="1" applyFont="1" applyFill="1" applyBorder="1" applyAlignment="1">
      <alignment horizontal="center" vertical="center"/>
    </xf>
    <xf numFmtId="0" fontId="42" fillId="0" borderId="27" xfId="114" applyNumberFormat="1" applyFont="1" applyFill="1" applyBorder="1" applyAlignment="1">
      <alignment horizontal="left" vertical="center"/>
    </xf>
    <xf numFmtId="0" fontId="47" fillId="0" borderId="3" xfId="0" applyFont="1" applyBorder="1" applyAlignment="1">
      <alignment horizontal="center"/>
    </xf>
    <xf numFmtId="14" fontId="47" fillId="0" borderId="3" xfId="0" applyNumberFormat="1" applyFont="1" applyBorder="1" applyAlignment="1">
      <alignment horizontal="center"/>
    </xf>
    <xf numFmtId="0" fontId="19" fillId="0" borderId="3" xfId="114" applyNumberFormat="1" applyFont="1" applyFill="1" applyBorder="1" applyAlignment="1">
      <alignment vertical="center"/>
    </xf>
    <xf numFmtId="49" fontId="79" fillId="7" borderId="32" xfId="0" applyNumberFormat="1" applyFont="1" applyFill="1" applyBorder="1" applyAlignment="1">
      <alignment horizontal="right" vertical="center" wrapText="1"/>
    </xf>
    <xf numFmtId="0" fontId="79" fillId="7" borderId="32" xfId="0" applyFont="1" applyFill="1" applyBorder="1" applyAlignment="1">
      <alignment horizontal="left" vertical="center" wrapText="1"/>
    </xf>
    <xf numFmtId="49" fontId="80" fillId="7" borderId="32" xfId="0" applyNumberFormat="1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0" fontId="79" fillId="7" borderId="3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3" xfId="0" applyFont="1" applyFill="1" applyBorder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1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5 2 2" xfId="114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uong\Downloads\DS%20HP%20&#272;H%20DUY%20T&#194;N%20K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7">
          <cell r="D7" t="str">
            <v>Đỗ Đình</v>
          </cell>
          <cell r="E7" t="str">
            <v>Duy</v>
          </cell>
          <cell r="F7">
            <v>30289</v>
          </cell>
          <cell r="G7" t="str">
            <v>Thanh Hóa</v>
          </cell>
          <cell r="H7">
            <v>972799161</v>
          </cell>
          <cell r="I7">
            <v>16000000</v>
          </cell>
          <cell r="J7"/>
        </row>
        <row r="8">
          <cell r="D8" t="str">
            <v>Hồ Sĩ</v>
          </cell>
          <cell r="E8" t="str">
            <v>Hướng</v>
          </cell>
          <cell r="F8">
            <v>29443</v>
          </cell>
          <cell r="G8" t="str">
            <v>Nghệ An</v>
          </cell>
          <cell r="H8">
            <v>977973917</v>
          </cell>
          <cell r="I8">
            <v>16000000</v>
          </cell>
          <cell r="J8"/>
        </row>
        <row r="9">
          <cell r="D9" t="str">
            <v>Huỳnh Thanh</v>
          </cell>
          <cell r="E9" t="str">
            <v>Long</v>
          </cell>
          <cell r="F9">
            <v>29521</v>
          </cell>
          <cell r="G9" t="str">
            <v>Quảng Nam</v>
          </cell>
          <cell r="H9">
            <v>979047047</v>
          </cell>
          <cell r="I9">
            <v>16000000</v>
          </cell>
          <cell r="J9"/>
        </row>
        <row r="10">
          <cell r="D10" t="str">
            <v xml:space="preserve">Đỗ Thị Lê </v>
          </cell>
          <cell r="E10" t="str">
            <v>Phượng</v>
          </cell>
          <cell r="F10">
            <v>32972</v>
          </cell>
          <cell r="G10" t="str">
            <v>Đắk Lắk</v>
          </cell>
          <cell r="H10">
            <v>946473010</v>
          </cell>
          <cell r="I10">
            <v>16000000</v>
          </cell>
          <cell r="J10"/>
        </row>
        <row r="11">
          <cell r="D11" t="str">
            <v xml:space="preserve">Đào Thị Thu </v>
          </cell>
          <cell r="E11" t="str">
            <v>Thảo</v>
          </cell>
          <cell r="F11">
            <v>33679</v>
          </cell>
          <cell r="G11" t="str">
            <v>Đắk Lắk</v>
          </cell>
          <cell r="H11">
            <v>963252170</v>
          </cell>
          <cell r="I11">
            <v>16000000</v>
          </cell>
          <cell r="J11"/>
        </row>
        <row r="12">
          <cell r="D12" t="str">
            <v xml:space="preserve">Nguyễn Đình </v>
          </cell>
          <cell r="E12" t="str">
            <v>Triều</v>
          </cell>
          <cell r="F12">
            <v>28500</v>
          </cell>
          <cell r="G12" t="str">
            <v>Hải Dương</v>
          </cell>
          <cell r="H12">
            <v>983543555</v>
          </cell>
          <cell r="I12">
            <v>16000000</v>
          </cell>
          <cell r="J12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58"/>
  <sheetViews>
    <sheetView zoomScaleNormal="100" zoomScaleSheetLayoutView="70" workbookViewId="0">
      <selection activeCell="A5" sqref="A5:A6"/>
    </sheetView>
  </sheetViews>
  <sheetFormatPr defaultRowHeight="12.75"/>
  <cols>
    <col min="1" max="1" width="5.5703125" style="9" bestFit="1" customWidth="1"/>
    <col min="2" max="2" width="12" style="8" bestFit="1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53" t="s">
        <v>35</v>
      </c>
      <c r="B1" s="253"/>
      <c r="C1" s="253"/>
      <c r="D1" s="253" t="s">
        <v>250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74" t="s">
        <v>246</v>
      </c>
      <c r="R1" s="72" t="s">
        <v>305</v>
      </c>
      <c r="S1" s="9"/>
      <c r="T1" s="9" t="str">
        <f>R1&amp;" - HK" &amp; R3 &amp; " - "&amp;G3&amp; " - "&amp;G2</f>
        <v>K17MAC.DL - HK3 - FIN-A 600 - Tài Chính Quốc Tế</v>
      </c>
      <c r="U1" s="78"/>
    </row>
    <row r="2" spans="1:29">
      <c r="A2" s="253" t="s">
        <v>303</v>
      </c>
      <c r="B2" s="253"/>
      <c r="C2" s="253"/>
      <c r="D2" s="72"/>
      <c r="E2" s="72"/>
      <c r="F2" s="101" t="s">
        <v>157</v>
      </c>
      <c r="G2" s="95" t="str">
        <f>VLOOKUP($G$3,CODEMON!$C$3:$D$65535,2,0)</f>
        <v>Tài Chính Quốc Tế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VLOOKUP($G$3,CODEMON!$C$3:$E$65535,3,0)</f>
        <v>3</v>
      </c>
      <c r="S2" s="9"/>
      <c r="T2" s="10"/>
    </row>
    <row r="3" spans="1:29" ht="26.25" customHeight="1">
      <c r="A3" s="257" t="s">
        <v>1370</v>
      </c>
      <c r="B3" s="258"/>
      <c r="C3" s="258"/>
      <c r="D3" s="258"/>
      <c r="E3" s="102" t="s">
        <v>344</v>
      </c>
      <c r="F3" s="74" t="s">
        <v>151</v>
      </c>
      <c r="G3" s="73" t="s">
        <v>874</v>
      </c>
      <c r="I3" s="8"/>
      <c r="K3" s="8"/>
      <c r="L3" s="8"/>
      <c r="M3" s="8"/>
      <c r="N3" s="8"/>
      <c r="O3" s="8"/>
      <c r="Q3" s="74" t="s">
        <v>152</v>
      </c>
      <c r="R3" s="8">
        <v>3</v>
      </c>
      <c r="T3" s="72" t="s">
        <v>305</v>
      </c>
    </row>
    <row r="4" spans="1:29" ht="13.5">
      <c r="A4" s="99" t="s">
        <v>1371</v>
      </c>
      <c r="B4" s="73"/>
      <c r="C4" s="99"/>
      <c r="D4" s="73"/>
      <c r="E4" s="100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56" t="s">
        <v>0</v>
      </c>
      <c r="B5" s="255" t="s">
        <v>19</v>
      </c>
      <c r="C5" s="254" t="s">
        <v>14</v>
      </c>
      <c r="D5" s="254" t="s">
        <v>15</v>
      </c>
      <c r="E5" s="255" t="s">
        <v>247</v>
      </c>
      <c r="F5" s="255" t="s">
        <v>20</v>
      </c>
      <c r="G5" s="259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55" t="s">
        <v>34</v>
      </c>
      <c r="S5" s="255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56"/>
      <c r="B6" s="256"/>
      <c r="C6" s="254"/>
      <c r="D6" s="254"/>
      <c r="E6" s="256"/>
      <c r="F6" s="256"/>
      <c r="G6" s="260"/>
      <c r="H6" s="49">
        <v>0</v>
      </c>
      <c r="I6" s="49">
        <v>0</v>
      </c>
      <c r="J6" s="49">
        <v>0.15</v>
      </c>
      <c r="K6" s="49">
        <v>0</v>
      </c>
      <c r="L6" s="49">
        <v>0.25</v>
      </c>
      <c r="M6" s="49">
        <v>0</v>
      </c>
      <c r="N6" s="49">
        <v>0</v>
      </c>
      <c r="O6" s="49">
        <v>0</v>
      </c>
      <c r="P6" s="49">
        <v>0.6</v>
      </c>
      <c r="Q6" s="49">
        <f>SUM(H6:P6)</f>
        <v>1</v>
      </c>
      <c r="R6" s="255"/>
      <c r="S6" s="255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1">
        <v>1</v>
      </c>
      <c r="B7" s="243">
        <v>23312512854</v>
      </c>
      <c r="C7" s="244" t="s">
        <v>330</v>
      </c>
      <c r="D7" s="247" t="s">
        <v>331</v>
      </c>
      <c r="E7" s="245" t="s">
        <v>342</v>
      </c>
      <c r="F7" s="246">
        <v>30289</v>
      </c>
      <c r="G7" s="245" t="s">
        <v>305</v>
      </c>
      <c r="H7" s="87"/>
      <c r="I7" s="87"/>
      <c r="J7" s="87"/>
      <c r="K7" s="87"/>
      <c r="L7" s="87"/>
      <c r="M7" s="87"/>
      <c r="N7" s="87"/>
      <c r="O7" s="87"/>
      <c r="P7" s="86"/>
      <c r="Q7" s="86">
        <f>IF(OR(ISNUMBER(P7)=FALSE,$Q$6&lt;&gt;100%,P7&lt;1),0,ROUND(SUMPRODUCT($H$6:$P$6,H7:P7),1))</f>
        <v>0</v>
      </c>
      <c r="R7" s="92" t="str">
        <f t="shared" ref="R7:R42" si="0">VLOOKUP(Q7,$U:$V,2,0)</f>
        <v>Không</v>
      </c>
      <c r="S7" s="92">
        <v>0</v>
      </c>
      <c r="T7" s="208" t="e">
        <f>VLOOKUP(B7,[5]Sheet2!$D$7:$J$12,7,0)</f>
        <v>#N/A</v>
      </c>
      <c r="U7" s="80">
        <v>1</v>
      </c>
      <c r="V7" s="80" t="s">
        <v>27</v>
      </c>
      <c r="Z7" s="9">
        <v>401</v>
      </c>
      <c r="AA7" s="9">
        <v>2</v>
      </c>
      <c r="AB7" s="9" t="str">
        <f t="shared" ref="AB7:AB42" si="1">IF(AA7=1,Z7,Z7&amp;"/1-"&amp;Z7&amp;"/2")</f>
        <v>401/1-401/2</v>
      </c>
      <c r="AC7" s="9" t="str">
        <f t="shared" ref="AC7:AC42" si="2">IF(ISERROR(SEARCH(Z7,AC6)),AC6,SUBSTITUTE(AC6,Z7,AB7))</f>
        <v>313-314-413-414-307-308-407</v>
      </c>
    </row>
    <row r="8" spans="1:29">
      <c r="A8" s="91">
        <v>2</v>
      </c>
      <c r="B8" s="243">
        <v>23312512855</v>
      </c>
      <c r="C8" s="244" t="s">
        <v>332</v>
      </c>
      <c r="D8" s="247" t="s">
        <v>333</v>
      </c>
      <c r="E8" s="245" t="s">
        <v>342</v>
      </c>
      <c r="F8" s="246">
        <v>29443</v>
      </c>
      <c r="G8" s="245" t="s">
        <v>305</v>
      </c>
      <c r="H8" s="87"/>
      <c r="I8" s="87"/>
      <c r="J8" s="87"/>
      <c r="K8" s="87"/>
      <c r="L8" s="87"/>
      <c r="M8" s="87"/>
      <c r="N8" s="87"/>
      <c r="O8" s="87"/>
      <c r="P8" s="86"/>
      <c r="Q8" s="86">
        <f t="shared" ref="Q8:Q53" si="3">IF(OR(ISNUMBER(P8)=FALSE,$Q$6&lt;&gt;100%,P8&lt;1),0,ROUND(SUMPRODUCT($H$6:$P$6,H8:P8),1))</f>
        <v>0</v>
      </c>
      <c r="R8" s="92" t="str">
        <f t="shared" si="0"/>
        <v>Không</v>
      </c>
      <c r="S8" s="92">
        <v>0</v>
      </c>
      <c r="T8" s="208" t="e">
        <f>VLOOKUP(B8,[5]Sheet2!$D$7:$J$12,7,0)</f>
        <v>#N/A</v>
      </c>
      <c r="U8" s="80">
        <v>2</v>
      </c>
      <c r="V8" s="80" t="s">
        <v>2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1">
        <v>3</v>
      </c>
      <c r="B9" s="243">
        <v>23312512856</v>
      </c>
      <c r="C9" s="244" t="s">
        <v>334</v>
      </c>
      <c r="D9" s="247" t="s">
        <v>335</v>
      </c>
      <c r="E9" s="245" t="s">
        <v>342</v>
      </c>
      <c r="F9" s="246">
        <v>29521</v>
      </c>
      <c r="G9" s="245" t="s">
        <v>305</v>
      </c>
      <c r="H9" s="87"/>
      <c r="I9" s="87"/>
      <c r="J9" s="87"/>
      <c r="K9" s="87"/>
      <c r="L9" s="87"/>
      <c r="M9" s="87"/>
      <c r="N9" s="87"/>
      <c r="O9" s="87"/>
      <c r="P9" s="86"/>
      <c r="Q9" s="86">
        <f t="shared" si="3"/>
        <v>0</v>
      </c>
      <c r="R9" s="92" t="str">
        <f t="shared" si="0"/>
        <v>Không</v>
      </c>
      <c r="S9" s="92">
        <v>0</v>
      </c>
      <c r="T9" s="208" t="e">
        <f>VLOOKUP(B9,[5]Sheet2!$D$7:$J$12,7,0)</f>
        <v>#N/A</v>
      </c>
      <c r="U9" s="80">
        <v>3</v>
      </c>
      <c r="V9" s="80" t="s">
        <v>3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1">
        <v>4</v>
      </c>
      <c r="B10" s="243">
        <v>23302512857</v>
      </c>
      <c r="C10" s="244" t="s">
        <v>336</v>
      </c>
      <c r="D10" s="247" t="s">
        <v>337</v>
      </c>
      <c r="E10" s="245" t="s">
        <v>343</v>
      </c>
      <c r="F10" s="246">
        <v>32972</v>
      </c>
      <c r="G10" s="245" t="s">
        <v>305</v>
      </c>
      <c r="H10" s="87"/>
      <c r="I10" s="87"/>
      <c r="J10" s="87"/>
      <c r="K10" s="87"/>
      <c r="L10" s="87"/>
      <c r="M10" s="87"/>
      <c r="N10" s="87"/>
      <c r="O10" s="87"/>
      <c r="P10" s="86"/>
      <c r="Q10" s="86">
        <f t="shared" si="3"/>
        <v>0</v>
      </c>
      <c r="R10" s="92" t="str">
        <f t="shared" si="0"/>
        <v>Không</v>
      </c>
      <c r="S10" s="92">
        <v>0</v>
      </c>
      <c r="T10" s="208" t="e">
        <f>VLOOKUP(B10,[5]Sheet2!$D$7:$J$12,7,0)</f>
        <v>#N/A</v>
      </c>
      <c r="U10" s="80">
        <v>4</v>
      </c>
      <c r="V10" s="80" t="s">
        <v>28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1">
        <v>5</v>
      </c>
      <c r="B11" s="243">
        <v>23302512858</v>
      </c>
      <c r="C11" s="244" t="s">
        <v>338</v>
      </c>
      <c r="D11" s="247" t="s">
        <v>339</v>
      </c>
      <c r="E11" s="245" t="s">
        <v>343</v>
      </c>
      <c r="F11" s="246">
        <v>33679</v>
      </c>
      <c r="G11" s="245" t="s">
        <v>305</v>
      </c>
      <c r="H11" s="87"/>
      <c r="I11" s="87"/>
      <c r="J11" s="87"/>
      <c r="K11" s="87"/>
      <c r="L11" s="87"/>
      <c r="M11" s="87"/>
      <c r="N11" s="87"/>
      <c r="O11" s="87"/>
      <c r="P11" s="86"/>
      <c r="Q11" s="86">
        <f t="shared" si="3"/>
        <v>0</v>
      </c>
      <c r="R11" s="92" t="str">
        <f t="shared" si="0"/>
        <v>Không</v>
      </c>
      <c r="S11" s="92">
        <v>0</v>
      </c>
      <c r="T11" s="208" t="e">
        <f>VLOOKUP(B11,[5]Sheet2!$D$7:$J$12,7,0)</f>
        <v>#N/A</v>
      </c>
      <c r="U11" s="80">
        <v>5</v>
      </c>
      <c r="V11" s="80" t="s">
        <v>29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1">
        <v>6</v>
      </c>
      <c r="B12" s="243">
        <v>23312512859</v>
      </c>
      <c r="C12" s="244" t="s">
        <v>340</v>
      </c>
      <c r="D12" s="247" t="s">
        <v>341</v>
      </c>
      <c r="E12" s="245" t="s">
        <v>342</v>
      </c>
      <c r="F12" s="246">
        <v>28500</v>
      </c>
      <c r="G12" s="245" t="s">
        <v>305</v>
      </c>
      <c r="H12" s="87"/>
      <c r="I12" s="87"/>
      <c r="J12" s="87"/>
      <c r="K12" s="87"/>
      <c r="L12" s="87"/>
      <c r="M12" s="87"/>
      <c r="N12" s="87"/>
      <c r="O12" s="87"/>
      <c r="P12" s="86"/>
      <c r="Q12" s="86">
        <f t="shared" si="3"/>
        <v>0</v>
      </c>
      <c r="R12" s="92" t="str">
        <f t="shared" si="0"/>
        <v>Không</v>
      </c>
      <c r="S12" s="92">
        <v>0</v>
      </c>
      <c r="T12" s="208" t="e">
        <f>VLOOKUP(B12,[5]Sheet2!$D$7:$J$12,7,0)</f>
        <v>#N/A</v>
      </c>
      <c r="U12" s="80">
        <v>7</v>
      </c>
      <c r="V12" s="80" t="s">
        <v>30</v>
      </c>
      <c r="Z12" s="9">
        <v>703</v>
      </c>
      <c r="AA12" s="9">
        <v>1</v>
      </c>
      <c r="AB12" s="9">
        <f t="shared" si="1"/>
        <v>703</v>
      </c>
      <c r="AC12" s="9" t="str">
        <f t="shared" si="2"/>
        <v>313-314-413-414-307-308-407</v>
      </c>
    </row>
    <row r="13" spans="1:29">
      <c r="A13" s="91">
        <v>7</v>
      </c>
      <c r="B13" s="230"/>
      <c r="C13" s="231"/>
      <c r="D13" s="231"/>
      <c r="E13" s="226"/>
      <c r="F13" s="226"/>
      <c r="G13" s="232"/>
      <c r="H13" s="87"/>
      <c r="I13" s="87"/>
      <c r="J13" s="87"/>
      <c r="K13" s="87"/>
      <c r="L13" s="87"/>
      <c r="M13" s="87"/>
      <c r="N13" s="87"/>
      <c r="O13" s="87"/>
      <c r="P13" s="86"/>
      <c r="Q13" s="86">
        <f t="shared" si="3"/>
        <v>0</v>
      </c>
      <c r="R13" s="92" t="str">
        <f t="shared" si="0"/>
        <v>Không</v>
      </c>
      <c r="S13" s="92">
        <v>0</v>
      </c>
      <c r="T13" s="208"/>
      <c r="U13" s="80" t="s">
        <v>37</v>
      </c>
      <c r="V13" s="80" t="s">
        <v>38</v>
      </c>
      <c r="Z13" s="9" t="s">
        <v>160</v>
      </c>
      <c r="AA13" s="9">
        <v>1</v>
      </c>
      <c r="AB13" s="9" t="str">
        <f t="shared" si="1"/>
        <v>801A</v>
      </c>
      <c r="AC13" s="9" t="str">
        <f t="shared" si="2"/>
        <v>313-314-413-414-307-308-407</v>
      </c>
    </row>
    <row r="14" spans="1:29">
      <c r="A14" s="91">
        <v>8</v>
      </c>
      <c r="B14" s="230"/>
      <c r="C14" s="231"/>
      <c r="D14" s="231"/>
      <c r="E14" s="226"/>
      <c r="F14" s="226"/>
      <c r="G14" s="232"/>
      <c r="H14" s="87"/>
      <c r="I14" s="87"/>
      <c r="J14" s="87"/>
      <c r="K14" s="87"/>
      <c r="L14" s="87"/>
      <c r="M14" s="87"/>
      <c r="N14" s="87"/>
      <c r="O14" s="87"/>
      <c r="P14" s="86"/>
      <c r="Q14" s="86">
        <f t="shared" si="3"/>
        <v>0</v>
      </c>
      <c r="R14" s="92" t="str">
        <f t="shared" si="0"/>
        <v>Không</v>
      </c>
      <c r="S14" s="92">
        <v>0</v>
      </c>
      <c r="T14" s="208"/>
      <c r="U14" s="80" t="s">
        <v>4</v>
      </c>
      <c r="V14" s="80" t="s">
        <v>32</v>
      </c>
      <c r="Z14" s="9" t="s">
        <v>161</v>
      </c>
      <c r="AA14" s="9">
        <v>1</v>
      </c>
      <c r="AB14" s="9" t="str">
        <f t="shared" si="1"/>
        <v>801B</v>
      </c>
      <c r="AC14" s="9" t="str">
        <f t="shared" si="2"/>
        <v>313-314-413-414-307-308-407</v>
      </c>
    </row>
    <row r="15" spans="1:29">
      <c r="A15" s="91">
        <v>9</v>
      </c>
      <c r="B15" s="230"/>
      <c r="C15" s="231"/>
      <c r="D15" s="231"/>
      <c r="E15" s="226"/>
      <c r="F15" s="226"/>
      <c r="G15" s="232"/>
      <c r="H15" s="87"/>
      <c r="I15" s="87"/>
      <c r="J15" s="87"/>
      <c r="K15" s="87"/>
      <c r="L15" s="87"/>
      <c r="M15" s="87"/>
      <c r="N15" s="87"/>
      <c r="O15" s="87"/>
      <c r="P15" s="86"/>
      <c r="Q15" s="86">
        <f t="shared" si="3"/>
        <v>0</v>
      </c>
      <c r="R15" s="92" t="str">
        <f t="shared" si="0"/>
        <v>Không</v>
      </c>
      <c r="S15" s="92">
        <v>0</v>
      </c>
      <c r="T15" s="208"/>
      <c r="U15" s="80">
        <v>0</v>
      </c>
      <c r="V15" s="80" t="s">
        <v>26</v>
      </c>
      <c r="Z15" s="9">
        <v>802</v>
      </c>
      <c r="AA15" s="9">
        <v>1</v>
      </c>
      <c r="AB15" s="9">
        <f t="shared" si="1"/>
        <v>802</v>
      </c>
      <c r="AC15" s="9" t="str">
        <f t="shared" si="2"/>
        <v>313-314-413-414-307-308-407</v>
      </c>
    </row>
    <row r="16" spans="1:29">
      <c r="A16" s="91">
        <v>10</v>
      </c>
      <c r="B16" s="230"/>
      <c r="C16" s="231"/>
      <c r="D16" s="231"/>
      <c r="E16" s="226"/>
      <c r="F16" s="226"/>
      <c r="G16" s="232"/>
      <c r="H16" s="87"/>
      <c r="I16" s="87"/>
      <c r="J16" s="87"/>
      <c r="K16" s="87"/>
      <c r="L16" s="87"/>
      <c r="M16" s="87"/>
      <c r="N16" s="87"/>
      <c r="O16" s="87"/>
      <c r="P16" s="86"/>
      <c r="Q16" s="86">
        <f t="shared" si="3"/>
        <v>0</v>
      </c>
      <c r="R16" s="92" t="str">
        <f t="shared" si="0"/>
        <v>Không</v>
      </c>
      <c r="S16" s="92">
        <v>0</v>
      </c>
      <c r="T16" s="208"/>
      <c r="U16" s="80" t="s">
        <v>41</v>
      </c>
      <c r="V16" s="80" t="s">
        <v>42</v>
      </c>
      <c r="Z16" s="9">
        <v>803</v>
      </c>
      <c r="AA16" s="9">
        <v>1</v>
      </c>
      <c r="AB16" s="9">
        <f t="shared" si="1"/>
        <v>803</v>
      </c>
      <c r="AC16" s="9" t="str">
        <f t="shared" si="2"/>
        <v>313-314-413-414-307-308-407</v>
      </c>
    </row>
    <row r="17" spans="1:29">
      <c r="A17" s="91">
        <v>11</v>
      </c>
      <c r="B17" s="230"/>
      <c r="C17" s="231"/>
      <c r="D17" s="231"/>
      <c r="E17" s="226"/>
      <c r="F17" s="226"/>
      <c r="G17" s="232"/>
      <c r="H17" s="87"/>
      <c r="I17" s="87"/>
      <c r="J17" s="87"/>
      <c r="K17" s="87"/>
      <c r="L17" s="87"/>
      <c r="M17" s="87"/>
      <c r="N17" s="87"/>
      <c r="O17" s="87"/>
      <c r="P17" s="86"/>
      <c r="Q17" s="86">
        <f t="shared" si="3"/>
        <v>0</v>
      </c>
      <c r="R17" s="92" t="str">
        <f t="shared" si="0"/>
        <v>Không</v>
      </c>
      <c r="S17" s="92">
        <v>0</v>
      </c>
      <c r="T17" s="208"/>
      <c r="U17" s="80">
        <v>8</v>
      </c>
      <c r="V17" s="80" t="s">
        <v>43</v>
      </c>
      <c r="Z17" s="9" t="s">
        <v>162</v>
      </c>
      <c r="AA17" s="9">
        <v>1</v>
      </c>
      <c r="AB17" s="9" t="str">
        <f t="shared" si="1"/>
        <v>901A</v>
      </c>
      <c r="AC17" s="9" t="str">
        <f t="shared" si="2"/>
        <v>313-314-413-414-307-308-407</v>
      </c>
    </row>
    <row r="18" spans="1:29">
      <c r="A18" s="91">
        <v>12</v>
      </c>
      <c r="B18" s="230"/>
      <c r="C18" s="231"/>
      <c r="D18" s="231"/>
      <c r="E18" s="226"/>
      <c r="F18" s="226"/>
      <c r="G18" s="232"/>
      <c r="H18" s="87"/>
      <c r="I18" s="87"/>
      <c r="J18" s="87"/>
      <c r="K18" s="87"/>
      <c r="L18" s="87"/>
      <c r="M18" s="87"/>
      <c r="N18" s="87"/>
      <c r="O18" s="87"/>
      <c r="P18" s="86"/>
      <c r="Q18" s="86">
        <f t="shared" si="3"/>
        <v>0</v>
      </c>
      <c r="R18" s="92" t="str">
        <f t="shared" si="0"/>
        <v>Không</v>
      </c>
      <c r="S18" s="92">
        <v>0</v>
      </c>
      <c r="T18" s="208"/>
      <c r="U18" s="80">
        <v>6</v>
      </c>
      <c r="V18" s="80" t="s">
        <v>44</v>
      </c>
      <c r="Z18" s="9" t="s">
        <v>163</v>
      </c>
      <c r="AA18" s="9">
        <v>1</v>
      </c>
      <c r="AB18" s="9" t="str">
        <f t="shared" si="1"/>
        <v>901B</v>
      </c>
      <c r="AC18" s="9" t="str">
        <f t="shared" si="2"/>
        <v>313-314-413-414-307-308-407</v>
      </c>
    </row>
    <row r="19" spans="1:29">
      <c r="A19" s="91">
        <v>13</v>
      </c>
      <c r="B19" s="230"/>
      <c r="C19" s="231"/>
      <c r="D19" s="231"/>
      <c r="E19" s="226"/>
      <c r="F19" s="226"/>
      <c r="G19" s="232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>
        <v>0</v>
      </c>
      <c r="T19" s="208"/>
      <c r="U19" s="80">
        <v>9</v>
      </c>
      <c r="V19" s="80" t="s">
        <v>45</v>
      </c>
      <c r="Z19" s="9">
        <v>902</v>
      </c>
      <c r="AA19" s="9">
        <v>1</v>
      </c>
      <c r="AB19" s="9">
        <f t="shared" si="1"/>
        <v>902</v>
      </c>
      <c r="AC19" s="9" t="str">
        <f t="shared" si="2"/>
        <v>313-314-413-414-307-308-407</v>
      </c>
    </row>
    <row r="20" spans="1:29">
      <c r="A20" s="91">
        <v>14</v>
      </c>
      <c r="B20" s="230"/>
      <c r="C20" s="231"/>
      <c r="D20" s="231"/>
      <c r="E20" s="226"/>
      <c r="F20" s="226"/>
      <c r="G20" s="23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>
        <v>0</v>
      </c>
      <c r="T20" s="208"/>
      <c r="U20" s="80" t="s">
        <v>46</v>
      </c>
      <c r="V20" s="80" t="s">
        <v>47</v>
      </c>
      <c r="Z20" s="9">
        <v>903</v>
      </c>
      <c r="AA20" s="9">
        <v>1</v>
      </c>
      <c r="AB20" s="9">
        <f t="shared" si="1"/>
        <v>903</v>
      </c>
      <c r="AC20" s="9" t="str">
        <f t="shared" si="2"/>
        <v>313-314-413-414-307-308-407</v>
      </c>
    </row>
    <row r="21" spans="1:29">
      <c r="A21" s="91">
        <v>15</v>
      </c>
      <c r="B21" s="230"/>
      <c r="C21" s="231"/>
      <c r="D21" s="231"/>
      <c r="E21" s="226"/>
      <c r="F21" s="226"/>
      <c r="G21" s="23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>
        <v>0</v>
      </c>
      <c r="T21" s="208"/>
      <c r="U21" s="80">
        <v>1.1000000000000001</v>
      </c>
      <c r="V21" s="80" t="s">
        <v>55</v>
      </c>
      <c r="Z21" s="9">
        <v>1002</v>
      </c>
      <c r="AA21" s="9">
        <v>1</v>
      </c>
      <c r="AB21" s="9">
        <f t="shared" si="1"/>
        <v>1002</v>
      </c>
      <c r="AC21" s="9" t="str">
        <f t="shared" si="2"/>
        <v>313-314-413-414-307-308-407</v>
      </c>
    </row>
    <row r="22" spans="1:29">
      <c r="A22" s="91">
        <v>16</v>
      </c>
      <c r="B22" s="230"/>
      <c r="C22" s="231"/>
      <c r="D22" s="231"/>
      <c r="E22" s="226"/>
      <c r="F22" s="226"/>
      <c r="G22" s="23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>
        <v>0</v>
      </c>
      <c r="T22" s="208"/>
      <c r="U22" s="80">
        <v>1.2</v>
      </c>
      <c r="V22" s="80" t="s">
        <v>56</v>
      </c>
      <c r="Z22" s="9">
        <v>1003</v>
      </c>
      <c r="AA22" s="9">
        <v>1</v>
      </c>
      <c r="AB22" s="9">
        <f t="shared" si="1"/>
        <v>1003</v>
      </c>
      <c r="AC22" s="9" t="str">
        <f t="shared" si="2"/>
        <v>313-314-413-414-307-308-407</v>
      </c>
    </row>
    <row r="23" spans="1:29">
      <c r="A23" s="91">
        <v>17</v>
      </c>
      <c r="B23" s="230"/>
      <c r="C23" s="231"/>
      <c r="D23" s="231"/>
      <c r="E23" s="226"/>
      <c r="F23" s="226"/>
      <c r="G23" s="23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>
        <v>0</v>
      </c>
      <c r="T23" s="208"/>
      <c r="U23" s="80">
        <v>1.3</v>
      </c>
      <c r="V23" s="80" t="s">
        <v>57</v>
      </c>
      <c r="Z23" s="9">
        <v>1101</v>
      </c>
      <c r="AA23" s="9">
        <v>2</v>
      </c>
      <c r="AB23" s="9" t="str">
        <f t="shared" si="1"/>
        <v>1101/1-1101/2</v>
      </c>
      <c r="AC23" s="9" t="str">
        <f t="shared" si="2"/>
        <v>313-314-413-414-307-308-407</v>
      </c>
    </row>
    <row r="24" spans="1:29">
      <c r="A24" s="91">
        <v>18</v>
      </c>
      <c r="B24" s="230"/>
      <c r="C24" s="231"/>
      <c r="D24" s="231"/>
      <c r="E24" s="226"/>
      <c r="F24" s="226"/>
      <c r="G24" s="23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>
        <v>0</v>
      </c>
      <c r="T24" s="208"/>
      <c r="U24" s="80">
        <v>1.4</v>
      </c>
      <c r="V24" s="80" t="s">
        <v>58</v>
      </c>
      <c r="Z24" s="9">
        <v>1102</v>
      </c>
      <c r="AA24" s="9">
        <v>1</v>
      </c>
      <c r="AB24" s="9">
        <f t="shared" si="1"/>
        <v>1102</v>
      </c>
      <c r="AC24" s="9" t="str">
        <f t="shared" si="2"/>
        <v>313-314-413-414-307-308-407</v>
      </c>
    </row>
    <row r="25" spans="1:29">
      <c r="A25" s="91">
        <v>19</v>
      </c>
      <c r="B25" s="230"/>
      <c r="C25" s="231"/>
      <c r="D25" s="231"/>
      <c r="E25" s="226"/>
      <c r="F25" s="226"/>
      <c r="G25" s="23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>
        <v>0</v>
      </c>
      <c r="T25" s="208"/>
      <c r="U25" s="80">
        <v>1.5</v>
      </c>
      <c r="V25" s="80" t="s">
        <v>59</v>
      </c>
      <c r="Z25" s="9">
        <v>1201</v>
      </c>
      <c r="AA25" s="9">
        <v>2</v>
      </c>
      <c r="AB25" s="9" t="str">
        <f t="shared" si="1"/>
        <v>1201/1-1201/2</v>
      </c>
      <c r="AC25" s="9" t="str">
        <f t="shared" si="2"/>
        <v>313-314-413-414-307-308-407</v>
      </c>
    </row>
    <row r="26" spans="1:29">
      <c r="A26" s="91">
        <v>20</v>
      </c>
      <c r="B26" s="230"/>
      <c r="C26" s="231"/>
      <c r="D26" s="231"/>
      <c r="E26" s="226"/>
      <c r="F26" s="226"/>
      <c r="G26" s="23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>
        <v>0</v>
      </c>
      <c r="T26" s="208"/>
      <c r="U26" s="80">
        <v>1.6</v>
      </c>
      <c r="V26" s="80" t="s">
        <v>60</v>
      </c>
      <c r="Z26" s="9">
        <v>207</v>
      </c>
      <c r="AA26" s="9">
        <v>1</v>
      </c>
      <c r="AB26" s="9">
        <f t="shared" si="1"/>
        <v>207</v>
      </c>
      <c r="AC26" s="9" t="str">
        <f t="shared" si="2"/>
        <v>313-314-413-414-307-308-407</v>
      </c>
    </row>
    <row r="27" spans="1:29">
      <c r="A27" s="91">
        <v>21</v>
      </c>
      <c r="B27" s="230"/>
      <c r="C27" s="231"/>
      <c r="D27" s="231"/>
      <c r="E27" s="226"/>
      <c r="F27" s="226"/>
      <c r="G27" s="23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1.7</v>
      </c>
      <c r="V27" s="80" t="s">
        <v>61</v>
      </c>
      <c r="Z27" s="9">
        <v>208</v>
      </c>
      <c r="AA27" s="9">
        <v>4</v>
      </c>
      <c r="AB27" s="9" t="str">
        <f t="shared" si="1"/>
        <v>208/1-208/2</v>
      </c>
      <c r="AC27" s="9" t="str">
        <f t="shared" si="2"/>
        <v>313-314-413-414-307-308-407</v>
      </c>
    </row>
    <row r="28" spans="1:29">
      <c r="A28" s="91">
        <v>22</v>
      </c>
      <c r="B28" s="230"/>
      <c r="C28" s="231"/>
      <c r="D28" s="231"/>
      <c r="E28" s="226"/>
      <c r="F28" s="226"/>
      <c r="G28" s="23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1.8</v>
      </c>
      <c r="V28" s="80" t="s">
        <v>62</v>
      </c>
      <c r="Z28" s="9">
        <v>213</v>
      </c>
      <c r="AA28" s="9">
        <v>2</v>
      </c>
      <c r="AB28" s="9" t="str">
        <f t="shared" si="1"/>
        <v>213/1-213/2</v>
      </c>
      <c r="AC28" s="9" t="str">
        <f t="shared" si="2"/>
        <v>313-314-413-414-307-308-407</v>
      </c>
    </row>
    <row r="29" spans="1:29">
      <c r="A29" s="91">
        <v>23</v>
      </c>
      <c r="B29" s="230"/>
      <c r="C29" s="231"/>
      <c r="D29" s="231"/>
      <c r="E29" s="226"/>
      <c r="F29" s="226"/>
      <c r="G29" s="23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1.9</v>
      </c>
      <c r="V29" s="80" t="s">
        <v>63</v>
      </c>
      <c r="Z29" s="9">
        <v>214</v>
      </c>
      <c r="AA29" s="9">
        <v>2</v>
      </c>
      <c r="AB29" s="9" t="str">
        <f t="shared" si="1"/>
        <v>214/1-214/2</v>
      </c>
      <c r="AC29" s="9" t="str">
        <f t="shared" si="2"/>
        <v>313-314-413-414-307-308-407</v>
      </c>
    </row>
    <row r="30" spans="1:29">
      <c r="A30" s="91">
        <v>24</v>
      </c>
      <c r="B30" s="230"/>
      <c r="C30" s="231"/>
      <c r="D30" s="231"/>
      <c r="E30" s="226"/>
      <c r="F30" s="226"/>
      <c r="G30" s="23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2.1</v>
      </c>
      <c r="V30" s="80" t="s">
        <v>64</v>
      </c>
      <c r="Z30" s="9">
        <v>306</v>
      </c>
      <c r="AA30" s="9">
        <v>1</v>
      </c>
      <c r="AB30" s="9">
        <f t="shared" si="1"/>
        <v>306</v>
      </c>
      <c r="AC30" s="9" t="str">
        <f t="shared" si="2"/>
        <v>313-314-413-414-307-308-407</v>
      </c>
    </row>
    <row r="31" spans="1:29">
      <c r="A31" s="91">
        <v>25</v>
      </c>
      <c r="B31" s="230"/>
      <c r="C31" s="231"/>
      <c r="D31" s="231"/>
      <c r="E31" s="226"/>
      <c r="F31" s="226"/>
      <c r="G31" s="23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2.2000000000000002</v>
      </c>
      <c r="V31" s="80" t="s">
        <v>65</v>
      </c>
      <c r="Z31" s="9">
        <v>307</v>
      </c>
      <c r="AA31" s="9">
        <v>2</v>
      </c>
      <c r="AB31" s="9" t="str">
        <f t="shared" si="1"/>
        <v>307/1-307/2</v>
      </c>
      <c r="AC31" s="9" t="str">
        <f t="shared" si="2"/>
        <v>313-314-413-414-307/1-307/2-308-407</v>
      </c>
    </row>
    <row r="32" spans="1:29">
      <c r="A32" s="91">
        <v>26</v>
      </c>
      <c r="B32" s="230"/>
      <c r="C32" s="231"/>
      <c r="D32" s="231"/>
      <c r="E32" s="226"/>
      <c r="F32" s="226"/>
      <c r="G32" s="23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2.2999999999999998</v>
      </c>
      <c r="V32" s="80" t="s">
        <v>66</v>
      </c>
      <c r="Z32" s="9">
        <v>308</v>
      </c>
      <c r="AA32" s="9">
        <v>2</v>
      </c>
      <c r="AB32" s="9" t="str">
        <f t="shared" si="1"/>
        <v>308/1-308/2</v>
      </c>
      <c r="AC32" s="9" t="str">
        <f t="shared" si="2"/>
        <v>313-314-413-414-307/1-307/2-308/1-308/2-407</v>
      </c>
    </row>
    <row r="33" spans="1:29">
      <c r="A33" s="91">
        <v>27</v>
      </c>
      <c r="B33" s="230"/>
      <c r="C33" s="231"/>
      <c r="D33" s="231"/>
      <c r="E33" s="226"/>
      <c r="F33" s="226"/>
      <c r="G33" s="23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2.4</v>
      </c>
      <c r="V33" s="80" t="s">
        <v>67</v>
      </c>
      <c r="Z33" s="9">
        <v>313</v>
      </c>
      <c r="AA33" s="9">
        <v>2</v>
      </c>
      <c r="AB33" s="9" t="str">
        <f t="shared" si="1"/>
        <v>313/1-313/2</v>
      </c>
      <c r="AC33" s="9" t="str">
        <f t="shared" si="2"/>
        <v>313/1-313/2-314-413-414-307/1-307/2-308/1-308/2-407</v>
      </c>
    </row>
    <row r="34" spans="1:29">
      <c r="A34" s="91">
        <v>28</v>
      </c>
      <c r="B34" s="230"/>
      <c r="C34" s="231"/>
      <c r="D34" s="231"/>
      <c r="E34" s="226"/>
      <c r="F34" s="226"/>
      <c r="G34" s="23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2.6</v>
      </c>
      <c r="V34" s="80" t="s">
        <v>69</v>
      </c>
      <c r="Z34" s="9">
        <v>406</v>
      </c>
      <c r="AA34" s="9">
        <v>1</v>
      </c>
      <c r="AB34" s="9">
        <f t="shared" si="1"/>
        <v>406</v>
      </c>
      <c r="AC34" s="9" t="str">
        <f>IF(ISERROR(SEARCH(Z34,AC56)),AC56,SUBSTITUTE(AC56,Z34,AB34))</f>
        <v>313/1-313/2-314/1-314/2-413-414-307/1-307/2-308/1-308/2-407</v>
      </c>
    </row>
    <row r="35" spans="1:29">
      <c r="A35" s="91">
        <v>29</v>
      </c>
      <c r="B35" s="230"/>
      <c r="C35" s="231"/>
      <c r="D35" s="231"/>
      <c r="E35" s="226"/>
      <c r="F35" s="226"/>
      <c r="G35" s="23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2.7</v>
      </c>
      <c r="V35" s="80" t="s">
        <v>70</v>
      </c>
      <c r="Z35" s="9">
        <v>407</v>
      </c>
      <c r="AA35" s="9">
        <v>2</v>
      </c>
      <c r="AB35" s="9" t="str">
        <f t="shared" si="1"/>
        <v>407/1-407/2</v>
      </c>
      <c r="AC35" s="9" t="str">
        <f t="shared" si="2"/>
        <v>313/1-313/2-314/1-314/2-413-414-307/1-307/2-308/1-308/2-407/1-407/2</v>
      </c>
    </row>
    <row r="36" spans="1:29">
      <c r="A36" s="91">
        <v>30</v>
      </c>
      <c r="B36" s="230"/>
      <c r="C36" s="231"/>
      <c r="D36" s="231"/>
      <c r="E36" s="226"/>
      <c r="F36" s="226"/>
      <c r="G36" s="232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2.8</v>
      </c>
      <c r="V36" s="80" t="s">
        <v>71</v>
      </c>
      <c r="Z36" s="9">
        <v>408</v>
      </c>
      <c r="AA36" s="9">
        <v>2</v>
      </c>
      <c r="AB36" s="9" t="str">
        <f t="shared" si="1"/>
        <v>408/1-408/2</v>
      </c>
      <c r="AC36" s="9" t="str">
        <f t="shared" si="2"/>
        <v>313/1-313/2-314/1-314/2-413-414-307/1-307/2-308/1-308/2-407/1-407/2</v>
      </c>
    </row>
    <row r="37" spans="1:29">
      <c r="A37" s="91">
        <v>31</v>
      </c>
      <c r="B37" s="230"/>
      <c r="C37" s="231"/>
      <c r="D37" s="231"/>
      <c r="E37" s="226"/>
      <c r="F37" s="226"/>
      <c r="G37" s="232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2.9</v>
      </c>
      <c r="V37" s="80" t="s">
        <v>72</v>
      </c>
      <c r="Z37" s="9">
        <v>413</v>
      </c>
      <c r="AA37" s="9">
        <v>2</v>
      </c>
      <c r="AB37" s="9" t="str">
        <f t="shared" si="1"/>
        <v>413/1-413/2</v>
      </c>
      <c r="AC37" s="9" t="str">
        <f t="shared" si="2"/>
        <v>313/1-313/2-314/1-314/2-413/1-413/2-414-307/1-307/2-308/1-308/2-407/1-407/2</v>
      </c>
    </row>
    <row r="38" spans="1:29">
      <c r="A38" s="91">
        <v>32</v>
      </c>
      <c r="B38" s="230"/>
      <c r="C38" s="231"/>
      <c r="D38" s="231"/>
      <c r="E38" s="226"/>
      <c r="F38" s="226"/>
      <c r="G38" s="232"/>
      <c r="H38" s="87"/>
      <c r="I38" s="87"/>
      <c r="J38" s="87"/>
      <c r="K38" s="87"/>
      <c r="L38" s="87"/>
      <c r="M38" s="87"/>
      <c r="N38" s="87"/>
      <c r="O38" s="87"/>
      <c r="P38" s="86"/>
      <c r="Q38" s="86">
        <f t="shared" si="3"/>
        <v>0</v>
      </c>
      <c r="R38" s="92" t="str">
        <f t="shared" si="0"/>
        <v>Không</v>
      </c>
      <c r="S38" s="92">
        <v>0</v>
      </c>
      <c r="T38" s="208"/>
      <c r="U38" s="80">
        <v>3.1</v>
      </c>
      <c r="V38" s="80" t="s">
        <v>73</v>
      </c>
      <c r="Z38" s="9">
        <v>414</v>
      </c>
      <c r="AA38" s="9">
        <v>2</v>
      </c>
      <c r="AB38" s="9" t="str">
        <f t="shared" si="1"/>
        <v>414/1-414/2</v>
      </c>
      <c r="AC38" s="9" t="str">
        <f t="shared" si="2"/>
        <v>313/1-313/2-314/1-314/2-413/1-413/2-414/1-414/2-307/1-307/2-308/1-308/2-407/1-407/2</v>
      </c>
    </row>
    <row r="39" spans="1:29">
      <c r="A39" s="91">
        <v>33</v>
      </c>
      <c r="B39" s="230"/>
      <c r="C39" s="231"/>
      <c r="D39" s="231"/>
      <c r="E39" s="226"/>
      <c r="F39" s="226"/>
      <c r="G39" s="232"/>
      <c r="H39" s="87"/>
      <c r="I39" s="87"/>
      <c r="J39" s="87"/>
      <c r="K39" s="87"/>
      <c r="L39" s="87"/>
      <c r="M39" s="87"/>
      <c r="N39" s="87"/>
      <c r="O39" s="87"/>
      <c r="P39" s="86"/>
      <c r="Q39" s="86">
        <f t="shared" si="3"/>
        <v>0</v>
      </c>
      <c r="R39" s="92" t="str">
        <f t="shared" si="0"/>
        <v>Không</v>
      </c>
      <c r="S39" s="92">
        <v>0</v>
      </c>
      <c r="T39" s="208"/>
      <c r="U39" s="80">
        <v>3.2</v>
      </c>
      <c r="V39" s="80" t="s">
        <v>74</v>
      </c>
      <c r="Z39" s="9">
        <v>506</v>
      </c>
      <c r="AA39" s="9">
        <v>1</v>
      </c>
      <c r="AB39" s="9">
        <f t="shared" si="1"/>
        <v>506</v>
      </c>
      <c r="AC39" s="9" t="str">
        <f t="shared" si="2"/>
        <v>313/1-313/2-314/1-314/2-413/1-413/2-414/1-414/2-307/1-307/2-308/1-308/2-407/1-407/2</v>
      </c>
    </row>
    <row r="40" spans="1:29">
      <c r="A40" s="91">
        <v>34</v>
      </c>
      <c r="B40" s="230"/>
      <c r="C40" s="231"/>
      <c r="D40" s="231"/>
      <c r="E40" s="226"/>
      <c r="F40" s="226"/>
      <c r="G40" s="232"/>
      <c r="H40" s="87"/>
      <c r="I40" s="87"/>
      <c r="J40" s="87"/>
      <c r="K40" s="87"/>
      <c r="L40" s="87"/>
      <c r="M40" s="87"/>
      <c r="N40" s="87"/>
      <c r="O40" s="87"/>
      <c r="P40" s="86"/>
      <c r="Q40" s="86">
        <f t="shared" si="3"/>
        <v>0</v>
      </c>
      <c r="R40" s="92" t="str">
        <f t="shared" si="0"/>
        <v>Không</v>
      </c>
      <c r="S40" s="92">
        <v>0</v>
      </c>
      <c r="T40" s="208"/>
      <c r="U40" s="80">
        <v>3.3</v>
      </c>
      <c r="V40" s="80" t="s">
        <v>75</v>
      </c>
      <c r="Z40" s="9">
        <v>507</v>
      </c>
      <c r="AA40" s="9">
        <v>2</v>
      </c>
      <c r="AB40" s="9" t="str">
        <f t="shared" si="1"/>
        <v>507/1-507/2</v>
      </c>
      <c r="AC40" s="9" t="str">
        <f t="shared" si="2"/>
        <v>313/1-313/2-314/1-314/2-413/1-413/2-414/1-414/2-307/1-307/2-308/1-308/2-407/1-407/2</v>
      </c>
    </row>
    <row r="41" spans="1:29">
      <c r="A41" s="91">
        <v>35</v>
      </c>
      <c r="B41" s="230"/>
      <c r="C41" s="231"/>
      <c r="D41" s="231"/>
      <c r="E41" s="226"/>
      <c r="F41" s="226"/>
      <c r="G41" s="232"/>
      <c r="H41" s="87"/>
      <c r="I41" s="87"/>
      <c r="J41" s="87"/>
      <c r="K41" s="87"/>
      <c r="L41" s="87"/>
      <c r="M41" s="87"/>
      <c r="N41" s="87"/>
      <c r="O41" s="87"/>
      <c r="P41" s="86"/>
      <c r="Q41" s="86">
        <f t="shared" si="3"/>
        <v>0</v>
      </c>
      <c r="R41" s="92" t="str">
        <f t="shared" si="0"/>
        <v>Không</v>
      </c>
      <c r="S41" s="92">
        <v>0</v>
      </c>
      <c r="T41" s="208"/>
      <c r="U41" s="80">
        <v>3.4</v>
      </c>
      <c r="V41" s="80" t="s">
        <v>76</v>
      </c>
      <c r="Z41" s="9">
        <v>508</v>
      </c>
      <c r="AA41" s="9">
        <v>2</v>
      </c>
      <c r="AB41" s="9" t="str">
        <f t="shared" si="1"/>
        <v>508/1-508/2</v>
      </c>
      <c r="AC41" s="9" t="str">
        <f t="shared" si="2"/>
        <v>313/1-313/2-314/1-314/2-413/1-413/2-414/1-414/2-307/1-307/2-308/1-308/2-407/1-407/2</v>
      </c>
    </row>
    <row r="42" spans="1:29">
      <c r="A42" s="91">
        <v>36</v>
      </c>
      <c r="B42" s="230"/>
      <c r="C42" s="231"/>
      <c r="D42" s="231"/>
      <c r="E42" s="226"/>
      <c r="F42" s="226"/>
      <c r="G42" s="232"/>
      <c r="H42" s="87"/>
      <c r="I42" s="87"/>
      <c r="J42" s="87"/>
      <c r="K42" s="87"/>
      <c r="L42" s="87"/>
      <c r="M42" s="87"/>
      <c r="N42" s="87"/>
      <c r="O42" s="87"/>
      <c r="P42" s="86"/>
      <c r="Q42" s="86">
        <f t="shared" si="3"/>
        <v>0</v>
      </c>
      <c r="R42" s="92" t="str">
        <f t="shared" si="0"/>
        <v>Không</v>
      </c>
      <c r="S42" s="92">
        <v>0</v>
      </c>
      <c r="T42" s="208"/>
      <c r="U42" s="80">
        <v>3.5</v>
      </c>
      <c r="V42" s="80" t="s">
        <v>77</v>
      </c>
      <c r="Z42" s="9">
        <v>513</v>
      </c>
      <c r="AA42" s="9">
        <v>2</v>
      </c>
      <c r="AB42" s="9" t="str">
        <f t="shared" si="1"/>
        <v>513/1-513/2</v>
      </c>
      <c r="AC42" s="9" t="str">
        <f t="shared" si="2"/>
        <v>313/1-313/2-314/1-314/2-413/1-413/2-414/1-414/2-307/1-307/2-308/1-308/2-407/1-407/2</v>
      </c>
    </row>
    <row r="43" spans="1:29">
      <c r="A43" s="91">
        <v>37</v>
      </c>
      <c r="B43" s="233"/>
      <c r="C43" s="234"/>
      <c r="D43" s="234"/>
      <c r="E43" s="235"/>
      <c r="F43" s="235"/>
      <c r="G43" s="236"/>
      <c r="H43" s="87"/>
      <c r="I43" s="87"/>
      <c r="J43" s="87"/>
      <c r="K43" s="87"/>
      <c r="L43" s="87"/>
      <c r="M43" s="87"/>
      <c r="N43" s="87"/>
      <c r="O43" s="87"/>
      <c r="P43" s="86"/>
      <c r="Q43" s="86">
        <f t="shared" si="3"/>
        <v>0</v>
      </c>
      <c r="R43" s="92" t="str">
        <f t="shared" ref="R43:R53" si="4">VLOOKUP(Q43,$U:$V,2,0)</f>
        <v>Không</v>
      </c>
      <c r="S43" s="92"/>
      <c r="T43" s="208"/>
      <c r="U43" s="80">
        <v>3.6</v>
      </c>
      <c r="V43" s="80" t="s">
        <v>78</v>
      </c>
      <c r="Z43" s="9">
        <v>514</v>
      </c>
      <c r="AA43" s="9">
        <v>2</v>
      </c>
      <c r="AB43" s="9" t="str">
        <f>IF(AA43=1,Z43,Z43&amp;"/1-"&amp;Z43&amp;"/2")</f>
        <v>514/1-514/2</v>
      </c>
      <c r="AC43" s="9" t="str">
        <f>IF(ISERROR(SEARCH(Z43,AC42)),AC42,SUBSTITUTE(AC42,Z43,AB43))</f>
        <v>313/1-313/2-314/1-314/2-413/1-413/2-414/1-414/2-307/1-307/2-308/1-308/2-407/1-407/2</v>
      </c>
    </row>
    <row r="44" spans="1:29">
      <c r="A44" s="91">
        <v>38</v>
      </c>
      <c r="B44" s="233"/>
      <c r="C44" s="234"/>
      <c r="D44" s="234"/>
      <c r="E44" s="235"/>
      <c r="F44" s="235"/>
      <c r="G44" s="236"/>
      <c r="H44" s="87"/>
      <c r="I44" s="87"/>
      <c r="J44" s="87"/>
      <c r="K44" s="87"/>
      <c r="L44" s="87"/>
      <c r="M44" s="87"/>
      <c r="N44" s="87"/>
      <c r="O44" s="87"/>
      <c r="P44" s="86"/>
      <c r="Q44" s="86">
        <f t="shared" si="3"/>
        <v>0</v>
      </c>
      <c r="R44" s="92" t="str">
        <f t="shared" si="4"/>
        <v>Không</v>
      </c>
      <c r="S44" s="92"/>
      <c r="T44" s="208"/>
      <c r="U44" s="80">
        <v>4.5999999999999996</v>
      </c>
      <c r="V44" s="80" t="s">
        <v>87</v>
      </c>
      <c r="Z44" s="9">
        <v>307</v>
      </c>
      <c r="AA44" s="9">
        <v>2</v>
      </c>
      <c r="AB44" s="9" t="str">
        <f>IF(AA44=1,Z44,Z44&amp;"/1-"&amp;Z44&amp;"/2")</f>
        <v>307/1-307/2</v>
      </c>
      <c r="AC44" s="9" t="str">
        <f>IF(ISERROR(SEARCH(Z44,AC43)),AC43,SUBSTITUTE(AC43,Z44,AB44))</f>
        <v>313/1-313/2-314/1-314/2-413/1-413/2-414/1-414/2-307/1-307/2/1-307/1-307/2/2-308/1-308/2-407/1-407/2</v>
      </c>
    </row>
    <row r="45" spans="1:29">
      <c r="A45" s="91">
        <v>39</v>
      </c>
      <c r="B45" s="233"/>
      <c r="C45" s="234"/>
      <c r="D45" s="234"/>
      <c r="E45" s="235"/>
      <c r="F45" s="235"/>
      <c r="G45" s="236"/>
      <c r="H45" s="87"/>
      <c r="I45" s="87"/>
      <c r="J45" s="87"/>
      <c r="K45" s="87"/>
      <c r="L45" s="87"/>
      <c r="M45" s="87"/>
      <c r="N45" s="87"/>
      <c r="O45" s="87"/>
      <c r="P45" s="86"/>
      <c r="Q45" s="86">
        <f t="shared" si="3"/>
        <v>0</v>
      </c>
      <c r="R45" s="92" t="str">
        <f t="shared" si="4"/>
        <v>Không</v>
      </c>
      <c r="S45" s="92"/>
      <c r="T45" s="208"/>
      <c r="U45" s="80">
        <v>4.4000000000000004</v>
      </c>
      <c r="V45" s="80" t="s">
        <v>85</v>
      </c>
      <c r="Z45" s="9">
        <v>304</v>
      </c>
      <c r="AA45" s="9">
        <v>2</v>
      </c>
      <c r="AB45" s="9" t="str">
        <f>IF(AA45=1,Z45,Z45&amp;"/1-"&amp;Z45&amp;"/2")</f>
        <v>304/1-304/2</v>
      </c>
      <c r="AC45" s="9" t="str">
        <f>IF(ISERROR(SEARCH(Z45,AC44)),AC44,SUBSTITUTE(AC44,Z45,AB45))</f>
        <v>313/1-313/2-314/1-314/2-413/1-413/2-414/1-414/2-307/1-307/2/1-307/1-307/2/2-308/1-308/2-407/1-407/2</v>
      </c>
    </row>
    <row r="46" spans="1:29">
      <c r="A46" s="91">
        <v>40</v>
      </c>
      <c r="B46" s="233"/>
      <c r="C46" s="234"/>
      <c r="D46" s="234"/>
      <c r="E46" s="235"/>
      <c r="F46" s="235"/>
      <c r="G46" s="236"/>
      <c r="H46" s="87"/>
      <c r="I46" s="87"/>
      <c r="J46" s="87"/>
      <c r="K46" s="87"/>
      <c r="L46" s="87"/>
      <c r="M46" s="87"/>
      <c r="N46" s="87"/>
      <c r="O46" s="87"/>
      <c r="P46" s="86"/>
      <c r="Q46" s="86">
        <f t="shared" si="3"/>
        <v>0</v>
      </c>
      <c r="R46" s="92" t="str">
        <f t="shared" si="4"/>
        <v>Không</v>
      </c>
      <c r="S46" s="92"/>
      <c r="T46" s="208"/>
      <c r="U46" s="80">
        <v>3.7</v>
      </c>
      <c r="V46" s="80" t="s">
        <v>79</v>
      </c>
    </row>
    <row r="47" spans="1:29">
      <c r="A47" s="91">
        <v>41</v>
      </c>
      <c r="B47" s="233"/>
      <c r="C47" s="234"/>
      <c r="D47" s="234"/>
      <c r="E47" s="235"/>
      <c r="F47" s="235"/>
      <c r="G47" s="236"/>
      <c r="H47" s="87"/>
      <c r="I47" s="87"/>
      <c r="J47" s="87"/>
      <c r="K47" s="87"/>
      <c r="L47" s="87"/>
      <c r="M47" s="87"/>
      <c r="N47" s="87"/>
      <c r="O47" s="87"/>
      <c r="P47" s="86"/>
      <c r="Q47" s="86">
        <f t="shared" si="3"/>
        <v>0</v>
      </c>
      <c r="R47" s="92" t="str">
        <f t="shared" si="4"/>
        <v>Không</v>
      </c>
      <c r="S47" s="92"/>
      <c r="T47" s="208"/>
      <c r="U47" s="80">
        <v>3.8</v>
      </c>
      <c r="V47" s="80" t="s">
        <v>80</v>
      </c>
    </row>
    <row r="48" spans="1:29">
      <c r="A48" s="91">
        <v>42</v>
      </c>
      <c r="B48" s="233"/>
      <c r="C48" s="234"/>
      <c r="D48" s="234"/>
      <c r="E48" s="235"/>
      <c r="F48" s="235"/>
      <c r="G48" s="236"/>
      <c r="H48" s="87"/>
      <c r="I48" s="87"/>
      <c r="J48" s="87"/>
      <c r="K48" s="87"/>
      <c r="L48" s="87"/>
      <c r="M48" s="87"/>
      <c r="N48" s="87"/>
      <c r="O48" s="87"/>
      <c r="P48" s="86"/>
      <c r="Q48" s="86">
        <f t="shared" si="3"/>
        <v>0</v>
      </c>
      <c r="R48" s="92" t="str">
        <f t="shared" si="4"/>
        <v>Không</v>
      </c>
      <c r="S48" s="92"/>
      <c r="T48" s="208"/>
      <c r="U48" s="80">
        <v>3.9</v>
      </c>
      <c r="V48" s="80" t="s">
        <v>81</v>
      </c>
      <c r="Z48" s="9" t="s">
        <v>165</v>
      </c>
      <c r="AC48" s="9" t="s">
        <v>169</v>
      </c>
    </row>
    <row r="49" spans="1:29">
      <c r="A49" s="91">
        <v>43</v>
      </c>
      <c r="B49" s="233"/>
      <c r="C49" s="234"/>
      <c r="D49" s="234"/>
      <c r="E49" s="235"/>
      <c r="F49" s="235"/>
      <c r="G49" s="236"/>
      <c r="H49" s="87"/>
      <c r="I49" s="87"/>
      <c r="J49" s="87"/>
      <c r="K49" s="87"/>
      <c r="L49" s="87"/>
      <c r="M49" s="87"/>
      <c r="N49" s="87"/>
      <c r="O49" s="87"/>
      <c r="P49" s="86"/>
      <c r="Q49" s="86">
        <f t="shared" si="3"/>
        <v>0</v>
      </c>
      <c r="R49" s="92" t="str">
        <f t="shared" si="4"/>
        <v>Không</v>
      </c>
      <c r="S49" s="92"/>
      <c r="T49" s="208"/>
      <c r="U49" s="80">
        <v>4.0999999999999996</v>
      </c>
      <c r="V49" s="80" t="s">
        <v>82</v>
      </c>
      <c r="Z49" s="9">
        <v>301</v>
      </c>
      <c r="AA49" s="9">
        <v>1</v>
      </c>
      <c r="AB49" s="9">
        <f>IF(AA49=1,Z49,Z49&amp;"/1-"&amp;Z49&amp;"/2")</f>
        <v>301</v>
      </c>
      <c r="AC49" s="9" t="str">
        <f>IF(ISERROR(SEARCH(Z49,AC48)),AC48,SUBSTITUTE(AC48,Z49,AB49))</f>
        <v>304-307-310-407-301</v>
      </c>
    </row>
    <row r="50" spans="1:29">
      <c r="A50" s="91">
        <v>44</v>
      </c>
      <c r="B50" s="233"/>
      <c r="C50" s="234"/>
      <c r="D50" s="234"/>
      <c r="E50" s="235"/>
      <c r="F50" s="235"/>
      <c r="G50" s="236"/>
      <c r="H50" s="87"/>
      <c r="I50" s="87"/>
      <c r="J50" s="87"/>
      <c r="K50" s="87"/>
      <c r="L50" s="87"/>
      <c r="M50" s="87"/>
      <c r="N50" s="87"/>
      <c r="O50" s="87"/>
      <c r="P50" s="86"/>
      <c r="Q50" s="86">
        <f t="shared" si="3"/>
        <v>0</v>
      </c>
      <c r="R50" s="92" t="str">
        <f t="shared" si="4"/>
        <v>Không</v>
      </c>
      <c r="S50" s="92"/>
      <c r="T50" s="208"/>
      <c r="U50" s="80">
        <v>4.2</v>
      </c>
      <c r="V50" s="80" t="s">
        <v>83</v>
      </c>
      <c r="Z50" s="9">
        <v>302</v>
      </c>
      <c r="AA50" s="9">
        <v>2</v>
      </c>
      <c r="AB50" s="9" t="str">
        <f>IF(AA50=1,Z50,Z50&amp;"/1-"&amp;Z50&amp;"/2")</f>
        <v>302/1-302/2</v>
      </c>
      <c r="AC50" s="9" t="str">
        <f>IF(ISERROR(SEARCH(Z50,AC49)),AC49,SUBSTITUTE(AC49,Z50,AB50))</f>
        <v>304-307-310-407-301</v>
      </c>
    </row>
    <row r="51" spans="1:29">
      <c r="A51" s="91">
        <v>45</v>
      </c>
      <c r="B51" s="233"/>
      <c r="C51" s="234"/>
      <c r="D51" s="234"/>
      <c r="E51" s="235"/>
      <c r="F51" s="235"/>
      <c r="G51" s="236"/>
      <c r="H51" s="87"/>
      <c r="I51" s="87"/>
      <c r="J51" s="87"/>
      <c r="K51" s="87"/>
      <c r="L51" s="87"/>
      <c r="M51" s="87"/>
      <c r="N51" s="87"/>
      <c r="O51" s="87"/>
      <c r="P51" s="86"/>
      <c r="Q51" s="86">
        <f t="shared" si="3"/>
        <v>0</v>
      </c>
      <c r="R51" s="92" t="str">
        <f t="shared" si="4"/>
        <v>Không</v>
      </c>
      <c r="S51" s="92"/>
      <c r="T51" s="208"/>
      <c r="U51" s="80">
        <v>4.3</v>
      </c>
      <c r="V51" s="80" t="s">
        <v>84</v>
      </c>
      <c r="Z51" s="9">
        <v>303</v>
      </c>
      <c r="AA51" s="9">
        <v>1</v>
      </c>
      <c r="AB51" s="9">
        <f>IF(AA51=1,Z51,Z51&amp;"/1-"&amp;Z51&amp;"/2")</f>
        <v>303</v>
      </c>
      <c r="AC51" s="9" t="str">
        <f>IF(ISERROR(SEARCH(Z51,AC50)),AC50,SUBSTITUTE(AC50,Z51,AB51))</f>
        <v>304-307-310-407-301</v>
      </c>
    </row>
    <row r="52" spans="1:29">
      <c r="A52" s="91">
        <v>46</v>
      </c>
      <c r="B52" s="233"/>
      <c r="C52" s="234"/>
      <c r="D52" s="234"/>
      <c r="E52" s="235"/>
      <c r="F52" s="235"/>
      <c r="G52" s="236"/>
      <c r="H52" s="87"/>
      <c r="I52" s="87"/>
      <c r="J52" s="87"/>
      <c r="K52" s="87"/>
      <c r="L52" s="87"/>
      <c r="M52" s="87"/>
      <c r="N52" s="87"/>
      <c r="O52" s="87"/>
      <c r="P52" s="86"/>
      <c r="Q52" s="86">
        <f t="shared" si="3"/>
        <v>0</v>
      </c>
      <c r="R52" s="92" t="str">
        <f t="shared" si="4"/>
        <v>Không</v>
      </c>
      <c r="S52" s="92"/>
      <c r="T52" s="208"/>
      <c r="U52" s="80">
        <v>4.5</v>
      </c>
      <c r="V52" s="80" t="s">
        <v>86</v>
      </c>
      <c r="Z52" s="9">
        <v>305</v>
      </c>
      <c r="AA52" s="9">
        <v>1</v>
      </c>
      <c r="AB52" s="9">
        <f>IF(AA52=1,Z52,Z52&amp;"/1-"&amp;Z52&amp;"/2")</f>
        <v>305</v>
      </c>
      <c r="AC52" s="9" t="str">
        <f>IF(ISERROR(SEARCH(Z52,AC51)),AC51,SUBSTITUTE(AC51,Z52,AB52))</f>
        <v>304-307-310-407-301</v>
      </c>
    </row>
    <row r="53" spans="1:29">
      <c r="A53" s="91">
        <v>47</v>
      </c>
      <c r="B53" s="233"/>
      <c r="C53" s="234"/>
      <c r="D53" s="234"/>
      <c r="E53" s="235"/>
      <c r="F53" s="235"/>
      <c r="G53" s="236"/>
      <c r="H53" s="87"/>
      <c r="I53" s="87"/>
      <c r="J53" s="87"/>
      <c r="K53" s="87"/>
      <c r="L53" s="87"/>
      <c r="M53" s="87"/>
      <c r="N53" s="87"/>
      <c r="O53" s="87"/>
      <c r="P53" s="86"/>
      <c r="Q53" s="86">
        <f t="shared" si="3"/>
        <v>0</v>
      </c>
      <c r="R53" s="92" t="str">
        <f t="shared" si="4"/>
        <v>Không</v>
      </c>
      <c r="S53" s="92"/>
      <c r="T53" s="208"/>
      <c r="U53" s="80">
        <v>4.7</v>
      </c>
      <c r="V53" s="80" t="s">
        <v>88</v>
      </c>
      <c r="Z53" s="9">
        <v>308</v>
      </c>
      <c r="AA53" s="9">
        <v>1</v>
      </c>
      <c r="AB53" s="9">
        <f>IF(AA53=1,Z53,Z53&amp;"/1-"&amp;Z53&amp;"/2")</f>
        <v>308</v>
      </c>
      <c r="AC53" s="9" t="str">
        <f>IF(ISERROR(SEARCH(Z53,AC52)),AC52,SUBSTITUTE(AC52,Z53,AB53))</f>
        <v>304-307-310-407-301</v>
      </c>
    </row>
    <row r="54" spans="1:29">
      <c r="T54" s="96"/>
      <c r="U54" s="80">
        <v>4.8</v>
      </c>
      <c r="V54" s="80" t="s">
        <v>89</v>
      </c>
      <c r="Z54" s="9">
        <v>310</v>
      </c>
      <c r="AA54" s="9">
        <v>2</v>
      </c>
      <c r="AB54" s="9" t="str">
        <f t="shared" ref="AB54:AB68" si="5">IF(AA54=1,Z54,Z54&amp;"/1-"&amp;Z54&amp;"/2")</f>
        <v>310/1-310/2</v>
      </c>
      <c r="AC54" s="9" t="str">
        <f t="shared" ref="AC54:AC68" si="6">IF(ISERROR(SEARCH(Z54,AC53)),AC53,SUBSTITUTE(AC53,Z54,AB54))</f>
        <v>304-307-310/1-310/2-407-301</v>
      </c>
    </row>
    <row r="55" spans="1:29">
      <c r="T55" s="96"/>
      <c r="U55" s="80">
        <v>4.9000000000000004</v>
      </c>
      <c r="V55" s="80" t="s">
        <v>90</v>
      </c>
      <c r="Z55" s="9">
        <v>407</v>
      </c>
      <c r="AA55" s="9">
        <v>2</v>
      </c>
      <c r="AB55" s="9" t="str">
        <f t="shared" si="5"/>
        <v>407/1-407/2</v>
      </c>
      <c r="AC55" s="9" t="str">
        <f t="shared" si="6"/>
        <v>304-307-310/1-310/2-407/1-407/2-301</v>
      </c>
    </row>
    <row r="56" spans="1:29">
      <c r="A56" s="91">
        <v>28</v>
      </c>
      <c r="B56" s="229"/>
      <c r="C56" s="224"/>
      <c r="D56" s="225"/>
      <c r="E56" s="228"/>
      <c r="F56" s="227"/>
      <c r="G56" s="209"/>
      <c r="H56" s="87"/>
      <c r="I56" s="87"/>
      <c r="J56" s="87"/>
      <c r="K56" s="87"/>
      <c r="L56" s="87"/>
      <c r="M56" s="87"/>
      <c r="N56" s="87"/>
      <c r="O56" s="87"/>
      <c r="P56" s="86"/>
      <c r="Q56" s="86">
        <f>IF(OR(ISNUMBER(P56)=FALSE,$Q$6&lt;&gt;100%,P56&lt;4),0,ROUND(SUMPRODUCT($H$6:$P$6,H56:P56),1))</f>
        <v>0</v>
      </c>
      <c r="R56" s="92" t="str">
        <f>VLOOKUP(Q56,$U:$V,2,0)</f>
        <v>Không</v>
      </c>
      <c r="S56" s="92">
        <v>0</v>
      </c>
      <c r="T56" s="208"/>
      <c r="U56" s="80">
        <v>2.5</v>
      </c>
      <c r="V56" s="80" t="s">
        <v>68</v>
      </c>
      <c r="Z56" s="9">
        <v>314</v>
      </c>
      <c r="AA56" s="9">
        <v>2</v>
      </c>
      <c r="AB56" s="9" t="str">
        <f>IF(AA56=1,Z56,Z56&amp;"/1-"&amp;Z56&amp;"/2")</f>
        <v>314/1-314/2</v>
      </c>
      <c r="AC56" s="9" t="str">
        <f>IF(ISERROR(SEARCH(Z56,AC33)),AC33,SUBSTITUTE(AC33,Z56,AB56))</f>
        <v>313/1-313/2-314/1-314/2-413-414-307/1-307/2-308/1-308/2-407</v>
      </c>
    </row>
    <row r="57" spans="1:29">
      <c r="T57" s="96"/>
      <c r="U57" s="80">
        <v>5.2</v>
      </c>
      <c r="V57" s="80" t="s">
        <v>92</v>
      </c>
      <c r="Z57" s="9">
        <v>510</v>
      </c>
      <c r="AA57" s="9">
        <v>4</v>
      </c>
      <c r="AB57" s="9" t="str">
        <f t="shared" si="5"/>
        <v>510/1-510/2</v>
      </c>
      <c r="AC57" s="9" t="e">
        <f>IF(ISERROR(SEARCH(Z57,#REF!)),#REF!,SUBSTITUTE(#REF!,Z57,AB57))</f>
        <v>#REF!</v>
      </c>
    </row>
    <row r="58" spans="1:29">
      <c r="T58" s="96"/>
      <c r="U58" s="80">
        <v>5.3</v>
      </c>
      <c r="V58" s="80" t="s">
        <v>93</v>
      </c>
      <c r="Z58" s="9">
        <v>519</v>
      </c>
      <c r="AA58" s="9">
        <v>1</v>
      </c>
      <c r="AB58" s="9">
        <f t="shared" si="5"/>
        <v>519</v>
      </c>
      <c r="AC58" s="9" t="e">
        <f t="shared" si="6"/>
        <v>#REF!</v>
      </c>
    </row>
    <row r="59" spans="1:29">
      <c r="T59" s="96"/>
      <c r="U59" s="80">
        <v>5.4</v>
      </c>
      <c r="V59" s="80" t="s">
        <v>94</v>
      </c>
      <c r="Z59" s="9">
        <v>612</v>
      </c>
      <c r="AA59" s="9">
        <v>1</v>
      </c>
      <c r="AB59" s="9">
        <f t="shared" si="5"/>
        <v>612</v>
      </c>
      <c r="AC59" s="9" t="e">
        <f t="shared" si="6"/>
        <v>#REF!</v>
      </c>
    </row>
    <row r="60" spans="1:29">
      <c r="T60" s="96"/>
      <c r="U60" s="80">
        <v>5.5</v>
      </c>
      <c r="V60" s="80" t="s">
        <v>95</v>
      </c>
      <c r="Z60" s="9" t="s">
        <v>166</v>
      </c>
      <c r="AA60" s="9">
        <v>1</v>
      </c>
      <c r="AB60" s="9" t="str">
        <f t="shared" si="5"/>
        <v>710A</v>
      </c>
      <c r="AC60" s="9" t="e">
        <f t="shared" si="6"/>
        <v>#REF!</v>
      </c>
    </row>
    <row r="61" spans="1:29">
      <c r="T61" s="96"/>
      <c r="U61" s="80">
        <v>5.6</v>
      </c>
      <c r="V61" s="80" t="s">
        <v>96</v>
      </c>
      <c r="Z61" s="9" t="s">
        <v>167</v>
      </c>
      <c r="AA61" s="9">
        <v>1</v>
      </c>
      <c r="AB61" s="9" t="str">
        <f t="shared" si="5"/>
        <v>710B</v>
      </c>
      <c r="AC61" s="9" t="e">
        <f t="shared" si="6"/>
        <v>#REF!</v>
      </c>
    </row>
    <row r="62" spans="1:29" ht="12.75" customHeight="1">
      <c r="T62" s="96"/>
      <c r="U62" s="80">
        <v>5.7</v>
      </c>
      <c r="V62" s="80" t="s">
        <v>97</v>
      </c>
      <c r="Z62" s="9">
        <v>713</v>
      </c>
      <c r="AA62" s="9">
        <v>6</v>
      </c>
      <c r="AB62" s="9" t="str">
        <f t="shared" si="5"/>
        <v>713/1-713/2</v>
      </c>
      <c r="AC62" s="9" t="e">
        <f t="shared" si="6"/>
        <v>#REF!</v>
      </c>
    </row>
    <row r="63" spans="1:29" ht="12.75" customHeight="1">
      <c r="T63" s="96"/>
      <c r="U63" s="80">
        <v>5.8</v>
      </c>
      <c r="V63" s="80" t="s">
        <v>98</v>
      </c>
      <c r="Z63" s="9">
        <v>801</v>
      </c>
      <c r="AA63" s="9">
        <v>1</v>
      </c>
      <c r="AB63" s="9">
        <f t="shared" si="5"/>
        <v>801</v>
      </c>
      <c r="AC63" s="9" t="e">
        <f t="shared" si="6"/>
        <v>#REF!</v>
      </c>
    </row>
    <row r="64" spans="1:29" ht="12.75" customHeight="1">
      <c r="T64" s="96"/>
      <c r="U64" s="80">
        <v>5.9</v>
      </c>
      <c r="V64" s="80" t="s">
        <v>99</v>
      </c>
      <c r="Z64" s="9">
        <v>802</v>
      </c>
      <c r="AA64" s="9">
        <v>1</v>
      </c>
      <c r="AB64" s="9">
        <f t="shared" si="5"/>
        <v>802</v>
      </c>
      <c r="AC64" s="9" t="e">
        <f t="shared" si="6"/>
        <v>#REF!</v>
      </c>
    </row>
    <row r="65" spans="20:29" ht="12.75" customHeight="1">
      <c r="T65" s="96"/>
      <c r="U65" s="80">
        <v>6.1</v>
      </c>
      <c r="V65" s="80" t="s">
        <v>100</v>
      </c>
      <c r="Z65" s="9">
        <v>803</v>
      </c>
      <c r="AA65" s="9">
        <v>1</v>
      </c>
      <c r="AB65" s="9">
        <f t="shared" si="5"/>
        <v>803</v>
      </c>
      <c r="AC65" s="9" t="e">
        <f t="shared" si="6"/>
        <v>#REF!</v>
      </c>
    </row>
    <row r="66" spans="20:29" ht="12.75" customHeight="1">
      <c r="T66" s="96"/>
      <c r="U66" s="80">
        <v>6.2</v>
      </c>
      <c r="V66" s="80" t="s">
        <v>101</v>
      </c>
      <c r="Z66" s="9">
        <v>805</v>
      </c>
      <c r="AA66" s="9">
        <v>1</v>
      </c>
      <c r="AB66" s="9">
        <f t="shared" si="5"/>
        <v>805</v>
      </c>
      <c r="AC66" s="9" t="e">
        <f t="shared" si="6"/>
        <v>#REF!</v>
      </c>
    </row>
    <row r="67" spans="20:29" ht="12.75" customHeight="1">
      <c r="T67" s="96"/>
      <c r="U67" s="80">
        <v>6.3</v>
      </c>
      <c r="V67" s="80" t="s">
        <v>102</v>
      </c>
      <c r="Z67" s="9">
        <v>806</v>
      </c>
      <c r="AA67" s="9">
        <v>1</v>
      </c>
      <c r="AB67" s="9">
        <f t="shared" si="5"/>
        <v>806</v>
      </c>
      <c r="AC67" s="9" t="e">
        <f t="shared" si="6"/>
        <v>#REF!</v>
      </c>
    </row>
    <row r="68" spans="20:29" ht="12.75" customHeight="1">
      <c r="T68" s="96"/>
      <c r="U68" s="80">
        <v>6.4</v>
      </c>
      <c r="V68" s="80" t="s">
        <v>103</v>
      </c>
      <c r="Z68" s="9">
        <v>807</v>
      </c>
      <c r="AA68" s="9">
        <v>1</v>
      </c>
      <c r="AB68" s="9">
        <f t="shared" si="5"/>
        <v>807</v>
      </c>
      <c r="AC68" s="9" t="e">
        <f t="shared" si="6"/>
        <v>#REF!</v>
      </c>
    </row>
    <row r="69" spans="20:29" ht="12.75" customHeight="1">
      <c r="T69" s="96"/>
      <c r="U69" s="80">
        <v>6.5</v>
      </c>
      <c r="V69" s="80" t="s">
        <v>104</v>
      </c>
    </row>
    <row r="70" spans="20:29" ht="12.75" customHeight="1">
      <c r="T70" s="96"/>
      <c r="U70" s="80">
        <v>6.6</v>
      </c>
      <c r="V70" s="80" t="s">
        <v>105</v>
      </c>
    </row>
    <row r="71" spans="20:29" ht="12.75" customHeight="1">
      <c r="T71" s="96"/>
      <c r="U71" s="80">
        <v>6.7</v>
      </c>
      <c r="V71" s="80" t="s">
        <v>106</v>
      </c>
    </row>
    <row r="72" spans="20:29" ht="12.75" customHeight="1">
      <c r="T72" s="96"/>
      <c r="U72" s="80">
        <v>6.8</v>
      </c>
      <c r="V72" s="80" t="s">
        <v>107</v>
      </c>
    </row>
    <row r="73" spans="20:29" ht="12.75" customHeight="1">
      <c r="T73" s="96"/>
      <c r="U73" s="80">
        <v>6.9</v>
      </c>
      <c r="V73" s="80" t="s">
        <v>108</v>
      </c>
    </row>
    <row r="74" spans="20:29" ht="12.75" customHeight="1">
      <c r="T74" s="96"/>
      <c r="U74" s="80">
        <v>7.1</v>
      </c>
      <c r="V74" s="80" t="s">
        <v>109</v>
      </c>
    </row>
    <row r="75" spans="20:29" ht="12.75" customHeight="1">
      <c r="T75" s="96"/>
      <c r="U75" s="80">
        <v>7.2</v>
      </c>
      <c r="V75" s="80" t="s">
        <v>110</v>
      </c>
    </row>
    <row r="76" spans="20:29" ht="12.75" customHeight="1">
      <c r="T76" s="96"/>
      <c r="U76" s="80">
        <v>7.3</v>
      </c>
      <c r="V76" s="80" t="s">
        <v>111</v>
      </c>
    </row>
    <row r="77" spans="20:29" ht="12.75" customHeight="1">
      <c r="T77" s="96"/>
      <c r="U77" s="80">
        <v>7.4</v>
      </c>
      <c r="V77" s="80" t="s">
        <v>112</v>
      </c>
    </row>
    <row r="78" spans="20:29" ht="12.75" customHeight="1">
      <c r="T78" s="96"/>
      <c r="U78" s="80">
        <v>7.5</v>
      </c>
      <c r="V78" s="80" t="s">
        <v>113</v>
      </c>
    </row>
    <row r="79" spans="20:29" ht="12.75" customHeight="1">
      <c r="T79" s="96"/>
      <c r="U79" s="80">
        <v>7.6</v>
      </c>
      <c r="V79" s="80" t="s">
        <v>114</v>
      </c>
    </row>
    <row r="80" spans="20:29" ht="12.75" customHeight="1">
      <c r="T80" s="96"/>
      <c r="U80" s="80">
        <v>7.7</v>
      </c>
      <c r="V80" s="80" t="s">
        <v>115</v>
      </c>
    </row>
    <row r="81" spans="20:26" ht="12.75" customHeight="1">
      <c r="T81" s="96"/>
      <c r="U81" s="80">
        <v>7.8</v>
      </c>
      <c r="V81" s="80" t="s">
        <v>116</v>
      </c>
      <c r="Z81" s="9" t="s">
        <v>168</v>
      </c>
    </row>
    <row r="82" spans="20:26" ht="12.75" customHeight="1">
      <c r="T82" s="96"/>
      <c r="U82" s="80">
        <v>7.9</v>
      </c>
      <c r="V82" s="80" t="s">
        <v>117</v>
      </c>
    </row>
    <row r="83" spans="20:26" ht="12.75" customHeight="1">
      <c r="T83" s="96"/>
      <c r="U83" s="80">
        <v>8.1</v>
      </c>
      <c r="V83" s="80" t="s">
        <v>118</v>
      </c>
    </row>
    <row r="84" spans="20:26" ht="12.75" customHeight="1">
      <c r="T84" s="96"/>
      <c r="U84" s="80">
        <v>8.1999999999999993</v>
      </c>
      <c r="V84" s="80" t="s">
        <v>119</v>
      </c>
    </row>
    <row r="85" spans="20:26" ht="12.75" customHeight="1">
      <c r="T85" s="96"/>
      <c r="U85" s="80">
        <v>8.3000000000000007</v>
      </c>
      <c r="V85" s="80" t="s">
        <v>120</v>
      </c>
    </row>
    <row r="86" spans="20:26" ht="12.75" customHeight="1">
      <c r="T86" s="96"/>
      <c r="U86" s="80">
        <v>8.4</v>
      </c>
      <c r="V86" s="80" t="s">
        <v>121</v>
      </c>
    </row>
    <row r="87" spans="20:26" ht="12.75" customHeight="1">
      <c r="T87" s="96"/>
      <c r="U87" s="80">
        <v>8.5</v>
      </c>
      <c r="V87" s="80" t="s">
        <v>122</v>
      </c>
    </row>
    <row r="88" spans="20:26" ht="12.75" customHeight="1">
      <c r="T88" s="96"/>
      <c r="U88" s="80">
        <v>8.6</v>
      </c>
      <c r="V88" s="80" t="s">
        <v>123</v>
      </c>
    </row>
    <row r="89" spans="20:26" ht="12.75" customHeight="1">
      <c r="T89" s="96"/>
      <c r="U89" s="80">
        <v>8.6999999999999993</v>
      </c>
      <c r="V89" s="80" t="s">
        <v>124</v>
      </c>
    </row>
    <row r="90" spans="20:26" ht="12.75" customHeight="1">
      <c r="T90" s="96"/>
      <c r="U90" s="80">
        <v>8.8000000000000007</v>
      </c>
      <c r="V90" s="80" t="s">
        <v>125</v>
      </c>
    </row>
    <row r="91" spans="20:26" ht="12.75" customHeight="1">
      <c r="T91" s="96"/>
      <c r="U91" s="80">
        <v>8.9</v>
      </c>
      <c r="V91" s="80" t="s">
        <v>126</v>
      </c>
    </row>
    <row r="92" spans="20:26" ht="12.75" customHeight="1">
      <c r="T92" s="96"/>
      <c r="U92" s="80">
        <v>9.1</v>
      </c>
      <c r="V92" s="80" t="s">
        <v>127</v>
      </c>
    </row>
    <row r="93" spans="20:26" ht="12.75" customHeight="1">
      <c r="T93" s="96"/>
      <c r="U93" s="80">
        <v>9.1999999999999993</v>
      </c>
      <c r="V93" s="80" t="s">
        <v>128</v>
      </c>
    </row>
    <row r="94" spans="20:26" ht="12.75" customHeight="1">
      <c r="T94" s="96"/>
      <c r="U94" s="80">
        <v>9.3000000000000007</v>
      </c>
      <c r="V94" s="80" t="s">
        <v>129</v>
      </c>
    </row>
    <row r="95" spans="20:26" ht="12.75" customHeight="1">
      <c r="T95" s="96"/>
      <c r="U95" s="80">
        <v>9.4</v>
      </c>
      <c r="V95" s="80" t="s">
        <v>130</v>
      </c>
    </row>
    <row r="96" spans="20:26" ht="12.75" customHeight="1">
      <c r="T96" s="96"/>
      <c r="U96" s="80">
        <v>9.5</v>
      </c>
      <c r="V96" s="80" t="s">
        <v>131</v>
      </c>
    </row>
    <row r="97" spans="20:22" ht="12.75" customHeight="1">
      <c r="T97" s="96"/>
      <c r="U97" s="80">
        <v>9.6</v>
      </c>
      <c r="V97" s="80" t="s">
        <v>132</v>
      </c>
    </row>
    <row r="98" spans="20:22" ht="12.75" customHeight="1">
      <c r="T98" s="96"/>
      <c r="U98" s="80">
        <v>9.6999999999999993</v>
      </c>
      <c r="V98" s="80" t="s">
        <v>133</v>
      </c>
    </row>
    <row r="99" spans="20:22" ht="12.75" customHeight="1">
      <c r="T99" s="96"/>
      <c r="U99" s="80">
        <v>9.8000000000000007</v>
      </c>
      <c r="V99" s="80" t="s">
        <v>134</v>
      </c>
    </row>
    <row r="100" spans="20:22" ht="12.75" customHeight="1">
      <c r="T100" s="96"/>
      <c r="U100" s="80">
        <v>9.9</v>
      </c>
      <c r="V100" s="80" t="s">
        <v>135</v>
      </c>
    </row>
    <row r="101" spans="20:22" ht="12.75" customHeight="1">
      <c r="T101" s="96"/>
      <c r="U101" s="80">
        <v>10</v>
      </c>
      <c r="V101" s="80" t="s">
        <v>31</v>
      </c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  <row r="956" spans="20:20">
      <c r="T956" s="96"/>
    </row>
    <row r="957" spans="20:20">
      <c r="T957" s="96"/>
    </row>
    <row r="958" spans="20:20">
      <c r="T958" s="96"/>
    </row>
  </sheetData>
  <sortState ref="A43:AC53">
    <sortCondition ref="G43:G53"/>
  </sortState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56 Q17:Q53">
    <cfRule type="cellIs" dxfId="39" priority="54" stopIfTrue="1" operator="lessThan">
      <formula>4</formula>
    </cfRule>
  </conditionalFormatting>
  <conditionalFormatting sqref="S56 S17:S42">
    <cfRule type="cellIs" dxfId="38" priority="53" stopIfTrue="1" operator="equal">
      <formula>"Nợ HP"</formula>
    </cfRule>
  </conditionalFormatting>
  <conditionalFormatting sqref="E56:G56 E17:E42">
    <cfRule type="cellIs" dxfId="37" priority="52" stopIfTrue="1" operator="equal">
      <formula>0</formula>
    </cfRule>
  </conditionalFormatting>
  <conditionalFormatting sqref="F56">
    <cfRule type="cellIs" dxfId="36" priority="40" stopIfTrue="1" operator="equal">
      <formula>"RÚT HP"</formula>
    </cfRule>
  </conditionalFormatting>
  <conditionalFormatting sqref="G17:G42">
    <cfRule type="cellIs" dxfId="35" priority="16" stopIfTrue="1" operator="equal">
      <formula>0</formula>
    </cfRule>
  </conditionalFormatting>
  <conditionalFormatting sqref="F17:F42">
    <cfRule type="cellIs" dxfId="34" priority="15" stopIfTrue="1" operator="equal">
      <formula>0</formula>
    </cfRule>
  </conditionalFormatting>
  <conditionalFormatting sqref="S43:S53">
    <cfRule type="cellIs" dxfId="33" priority="13" stopIfTrue="1" operator="equal">
      <formula>"Nợ HP"</formula>
    </cfRule>
  </conditionalFormatting>
  <conditionalFormatting sqref="E43:E53">
    <cfRule type="cellIs" dxfId="32" priority="12" stopIfTrue="1" operator="equal">
      <formula>0</formula>
    </cfRule>
  </conditionalFormatting>
  <conditionalFormatting sqref="G43:G53">
    <cfRule type="cellIs" dxfId="31" priority="11" stopIfTrue="1" operator="equal">
      <formula>0</formula>
    </cfRule>
  </conditionalFormatting>
  <conditionalFormatting sqref="F43:F53">
    <cfRule type="cellIs" dxfId="30" priority="10" stopIfTrue="1" operator="equal">
      <formula>0</formula>
    </cfRule>
  </conditionalFormatting>
  <conditionalFormatting sqref="Q7:Q16">
    <cfRule type="cellIs" dxfId="29" priority="7" stopIfTrue="1" operator="lessThan">
      <formula>4</formula>
    </cfRule>
  </conditionalFormatting>
  <conditionalFormatting sqref="S7:S16">
    <cfRule type="cellIs" dxfId="28" priority="6" stopIfTrue="1" operator="equal">
      <formula>"Nợ HP"</formula>
    </cfRule>
  </conditionalFormatting>
  <conditionalFormatting sqref="E7:E16">
    <cfRule type="cellIs" dxfId="27" priority="5" stopIfTrue="1" operator="equal">
      <formula>0</formula>
    </cfRule>
  </conditionalFormatting>
  <conditionalFormatting sqref="G13:G16">
    <cfRule type="cellIs" dxfId="26" priority="4" stopIfTrue="1" operator="equal">
      <formula>0</formula>
    </cfRule>
  </conditionalFormatting>
  <conditionalFormatting sqref="F13:F16">
    <cfRule type="cellIs" dxfId="25" priority="3" stopIfTrue="1" operator="equal">
      <formula>0</formula>
    </cfRule>
  </conditionalFormatting>
  <conditionalFormatting sqref="G7:G12">
    <cfRule type="cellIs" dxfId="24" priority="2" stopIfTrue="1" operator="equal">
      <formula>0</formula>
    </cfRule>
  </conditionalFormatting>
  <conditionalFormatting sqref="F7:F12">
    <cfRule type="cellIs" dxfId="23" priority="1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3"/>
  <sheetViews>
    <sheetView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C64" sqref="C64"/>
    </sheetView>
  </sheetViews>
  <sheetFormatPr defaultRowHeight="12"/>
  <cols>
    <col min="1" max="1" width="3.42578125" style="30" hidden="1" customWidth="1"/>
    <col min="2" max="2" width="4" style="30" customWidth="1"/>
    <col min="3" max="3" width="9.42578125" style="40" customWidth="1"/>
    <col min="4" max="4" width="14.42578125" style="43" bestFit="1" customWidth="1"/>
    <col min="5" max="5" width="6.28515625" style="41" bestFit="1" customWidth="1"/>
    <col min="6" max="6" width="9.28515625" style="42" customWidth="1"/>
    <col min="7" max="7" width="8.28515625" style="33" customWidth="1"/>
    <col min="8" max="9" width="4.140625" style="33" customWidth="1"/>
    <col min="10" max="11" width="4.140625" style="33" hidden="1" customWidth="1"/>
    <col min="12" max="13" width="4.140625" style="33" customWidth="1"/>
    <col min="14" max="14" width="4.140625" style="33" hidden="1" customWidth="1"/>
    <col min="15" max="15" width="4.140625" style="40" hidden="1" customWidth="1"/>
    <col min="16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19" s="30" customFormat="1" ht="14.25" customHeight="1">
      <c r="B1" s="264" t="s">
        <v>276</v>
      </c>
      <c r="C1" s="264"/>
      <c r="D1" s="264"/>
      <c r="E1" s="264"/>
      <c r="F1" s="265" t="str">
        <f>DSSV!D1&amp;" * LỚP: "&amp;UPPER(DSSV!$T$3)</f>
        <v>DANH SÁCH HỌC VIÊN DỰ THI KẾT THÚC HỌC PHẦN * LỚP: K17MAC.DL</v>
      </c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1:19" s="30" customFormat="1" ht="14.25" customHeight="1">
      <c r="B2" s="264" t="s">
        <v>275</v>
      </c>
      <c r="C2" s="264"/>
      <c r="D2" s="264"/>
      <c r="E2" s="264"/>
      <c r="F2" s="265" t="str">
        <f>"CHUYÊN NGÀNH: "&amp;VLOOKUP(RIGHT(DSSV!R1,6),CODEMON!$K$3:$L$27,2,0)</f>
        <v>CHUYÊN NGÀNH: KẾ TOÁN</v>
      </c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63" t="str">
        <f>"Số TC  : "&amp;DSSV!R2</f>
        <v>Số TC  : 3</v>
      </c>
    </row>
    <row r="3" spans="1:19" s="55" customFormat="1" ht="14.25">
      <c r="B3" s="266" t="str">
        <f>"MÔN: "&amp;UPPER(DSSV!G2)&amp;" * " &amp; "MÃ MÔN: "&amp;DSSV!G3</f>
        <v>MÔN: TÀI CHÍNH QUỐC TẾ * MÃ MÔN: FIN-A 600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32" t="str">
        <f>"Học kỳ : " &amp; DSSV!R3</f>
        <v>Học kỳ : 3</v>
      </c>
    </row>
    <row r="4" spans="1:19" s="55" customFormat="1" ht="15">
      <c r="B4" s="56" t="str">
        <f>DSSV!A4</f>
        <v>Thời gian : 18h00 ngày 21/4/2019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19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19" s="55" customFormat="1" ht="15" customHeight="1">
      <c r="B6" s="268" t="s">
        <v>0</v>
      </c>
      <c r="C6" s="275" t="s">
        <v>249</v>
      </c>
      <c r="D6" s="278" t="s">
        <v>154</v>
      </c>
      <c r="E6" s="279"/>
      <c r="F6" s="275" t="s">
        <v>248</v>
      </c>
      <c r="G6" s="275" t="s">
        <v>16</v>
      </c>
      <c r="H6" s="288" t="s">
        <v>277</v>
      </c>
      <c r="I6" s="289"/>
      <c r="J6" s="289"/>
      <c r="K6" s="289"/>
      <c r="L6" s="289"/>
      <c r="M6" s="289"/>
      <c r="N6" s="289"/>
      <c r="O6" s="289"/>
      <c r="P6" s="290"/>
      <c r="Q6" s="271" t="s">
        <v>21</v>
      </c>
      <c r="R6" s="272"/>
      <c r="S6" s="261" t="s">
        <v>36</v>
      </c>
    </row>
    <row r="7" spans="1:19" s="37" customFormat="1" ht="15" customHeight="1">
      <c r="A7" s="267" t="s">
        <v>0</v>
      </c>
      <c r="B7" s="269"/>
      <c r="C7" s="276"/>
      <c r="D7" s="280"/>
      <c r="E7" s="267"/>
      <c r="F7" s="276"/>
      <c r="G7" s="276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73"/>
      <c r="R7" s="274"/>
      <c r="S7" s="262"/>
    </row>
    <row r="8" spans="1:19" s="37" customFormat="1" ht="15" customHeight="1">
      <c r="A8" s="267"/>
      <c r="B8" s="270"/>
      <c r="C8" s="277"/>
      <c r="D8" s="281"/>
      <c r="E8" s="282"/>
      <c r="F8" s="277"/>
      <c r="G8" s="277"/>
      <c r="H8" s="48">
        <f>DSSV!H6</f>
        <v>0</v>
      </c>
      <c r="I8" s="48">
        <f>DSSV!I6</f>
        <v>0</v>
      </c>
      <c r="J8" s="48">
        <f>DSSV!J6</f>
        <v>0.15</v>
      </c>
      <c r="K8" s="48">
        <f>DSSV!K6</f>
        <v>0</v>
      </c>
      <c r="L8" s="48">
        <f>DSSV!L6</f>
        <v>0.25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0.6</v>
      </c>
      <c r="Q8" s="49" t="s">
        <v>17</v>
      </c>
      <c r="R8" s="36" t="s">
        <v>23</v>
      </c>
      <c r="S8" s="263"/>
    </row>
    <row r="9" spans="1:19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23312512854</v>
      </c>
      <c r="D9" s="60" t="str">
        <f>IF(ISNA(VLOOKUP($A9,DSLOP,IN_DTK!D$5,0))=FALSE,VLOOKUP($A9,DSLOP,IN_DTK!D$5,0),"")</f>
        <v>Đỗ Đình</v>
      </c>
      <c r="E9" s="61" t="str">
        <f>IF(ISNA(VLOOKUP($A9,DSLOP,IN_DTK!E$5,0))=FALSE,VLOOKUP($A9,DSLOP,IN_DTK!E$5,0),"")</f>
        <v>Duy</v>
      </c>
      <c r="F9" s="120">
        <f>IF(ISNA(VLOOKUP($A9,DSLOP,IN_DTK!F$5,0))=FALSE,VLOOKUP($A9,DSLOP,IN_DTK!F$5,0),"")</f>
        <v>30289</v>
      </c>
      <c r="G9" s="77" t="str">
        <f>IF(ISNA(VLOOKUP($A9,DSLOP,IN_DTK!G$5,0))=FALSE,VLOOKUP($A9,DSLOP,IN_DTK!G$5,0),"")</f>
        <v>K17MAC.DL</v>
      </c>
      <c r="H9" s="59" t="str">
        <f>IF(ISNA(VLOOKUP($A9,DSLOP,IN_DTK!H$5,0))=FALSE,IF(H$8&lt;&gt;0,VLOOKUP($A9,DSLOP,IN_DTK!H$5,0),""),"")</f>
        <v/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0</v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0</v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0</v>
      </c>
      <c r="Q9" s="59">
        <f>IF(ISNA(VLOOKUP($A9,DSLOP,IN_DTK!Q$5,0))=FALSE,IF(Q$8&lt;&gt;0,VLOOKUP($A9,DSLOP,IN_DTK!Q$5,0),""),"")</f>
        <v>0</v>
      </c>
      <c r="R9" s="93" t="str">
        <f>IF(ISNA(VLOOKUP($A9,DSLOP,IN_DTK!R$5,0))=FALSE,IF(R$8&lt;&gt;0,VLOOKUP($A9,DSLOP,IN_DTK!R$5,0),""),"")</f>
        <v>Không</v>
      </c>
      <c r="S9" s="59">
        <f>IF(ISNA(VLOOKUP($A9,DSLOP,IN_DTK!S$5,0))=FALSE,IF(A$9&lt;&gt;0,VLOOKUP($A9,DSLOP,IN_DTK!S$5,0),""),"")</f>
        <v>0</v>
      </c>
    </row>
    <row r="10" spans="1:19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23312512855</v>
      </c>
      <c r="D10" s="60" t="str">
        <f>IF(ISNA(VLOOKUP($A10,DSLOP,IN_DTK!D$5,0))=FALSE,VLOOKUP($A10,DSLOP,IN_DTK!D$5,0),"")</f>
        <v>Hồ Sĩ</v>
      </c>
      <c r="E10" s="61" t="str">
        <f>IF(ISNA(VLOOKUP($A10,DSLOP,IN_DTK!E$5,0))=FALSE,VLOOKUP($A10,DSLOP,IN_DTK!E$5,0),"")</f>
        <v>Hướng</v>
      </c>
      <c r="F10" s="120">
        <f>IF(ISNA(VLOOKUP($A10,DSLOP,IN_DTK!F$5,0))=FALSE,VLOOKUP($A10,DSLOP,IN_DTK!F$5,0),"")</f>
        <v>29443</v>
      </c>
      <c r="G10" s="77" t="str">
        <f>IF(ISNA(VLOOKUP($A10,DSLOP,IN_DTK!G$5,0))=FALSE,VLOOKUP($A10,DSLOP,IN_DTK!G$5,0),"")</f>
        <v>K17MAC.DL</v>
      </c>
      <c r="H10" s="59" t="str">
        <f>IF(ISNA(VLOOKUP($A10,DSLOP,IN_DTK!H$5,0))=FALSE,IF(H$8&lt;&gt;0,VLOOKUP($A10,DSLOP,IN_DTK!H$5,0),""),"")</f>
        <v/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0</v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0</v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0</v>
      </c>
      <c r="Q10" s="59">
        <f>IF(ISNA(VLOOKUP($A10,DSLOP,IN_DTK!Q$5,0))=FALSE,IF(Q$8&lt;&gt;0,VLOOKUP($A10,DSLOP,IN_DTK!Q$5,0),""),"")</f>
        <v>0</v>
      </c>
      <c r="R10" s="93" t="str">
        <f>IF(ISNA(VLOOKUP($A10,DSLOP,IN_DTK!R$5,0))=FALSE,IF(R$8&lt;&gt;0,VLOOKUP($A10,DSLOP,IN_DTK!R$5,0),""),"")</f>
        <v>Không</v>
      </c>
      <c r="S10" s="59">
        <f>IF(ISNA(VLOOKUP($A10,DSLOP,IN_DTK!S$5,0))=FALSE,IF(A$9&lt;&gt;0,VLOOKUP($A10,DSLOP,IN_DTK!S$5,0),""),"")</f>
        <v>0</v>
      </c>
    </row>
    <row r="11" spans="1:19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23312512856</v>
      </c>
      <c r="D11" s="60" t="str">
        <f>IF(ISNA(VLOOKUP($A11,DSLOP,IN_DTK!D$5,0))=FALSE,VLOOKUP($A11,DSLOP,IN_DTK!D$5,0),"")</f>
        <v>Huỳnh Thanh</v>
      </c>
      <c r="E11" s="61" t="str">
        <f>IF(ISNA(VLOOKUP($A11,DSLOP,IN_DTK!E$5,0))=FALSE,VLOOKUP($A11,DSLOP,IN_DTK!E$5,0),"")</f>
        <v>Long</v>
      </c>
      <c r="F11" s="120">
        <f>IF(ISNA(VLOOKUP($A11,DSLOP,IN_DTK!F$5,0))=FALSE,VLOOKUP($A11,DSLOP,IN_DTK!F$5,0),"")</f>
        <v>29521</v>
      </c>
      <c r="G11" s="77" t="str">
        <f>IF(ISNA(VLOOKUP($A11,DSLOP,IN_DTK!G$5,0))=FALSE,VLOOKUP($A11,DSLOP,IN_DTK!G$5,0),"")</f>
        <v>K17MAC.DL</v>
      </c>
      <c r="H11" s="59" t="str">
        <f>IF(ISNA(VLOOKUP($A11,DSLOP,IN_DTK!H$5,0))=FALSE,IF(H$8&lt;&gt;0,VLOOKUP($A11,DSLOP,IN_DTK!H$5,0),""),"")</f>
        <v/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0</v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0</v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0</v>
      </c>
      <c r="Q11" s="59">
        <f>IF(ISNA(VLOOKUP($A11,DSLOP,IN_DTK!Q$5,0))=FALSE,IF(Q$8&lt;&gt;0,VLOOKUP($A11,DSLOP,IN_DTK!Q$5,0),""),"")</f>
        <v>0</v>
      </c>
      <c r="R11" s="93" t="str">
        <f>IF(ISNA(VLOOKUP($A11,DSLOP,IN_DTK!R$5,0))=FALSE,IF(R$8&lt;&gt;0,VLOOKUP($A11,DSLOP,IN_DTK!R$5,0),""),"")</f>
        <v>Không</v>
      </c>
      <c r="S11" s="59">
        <f>IF(ISNA(VLOOKUP($A11,DSLOP,IN_DTK!S$5,0))=FALSE,IF(A$9&lt;&gt;0,VLOOKUP($A11,DSLOP,IN_DTK!S$5,0),""),"")</f>
        <v>0</v>
      </c>
    </row>
    <row r="12" spans="1:19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23302512857</v>
      </c>
      <c r="D12" s="60" t="str">
        <f>IF(ISNA(VLOOKUP($A12,DSLOP,IN_DTK!D$5,0))=FALSE,VLOOKUP($A12,DSLOP,IN_DTK!D$5,0),"")</f>
        <v xml:space="preserve">Đỗ Thị Lê </v>
      </c>
      <c r="E12" s="61" t="str">
        <f>IF(ISNA(VLOOKUP($A12,DSLOP,IN_DTK!E$5,0))=FALSE,VLOOKUP($A12,DSLOP,IN_DTK!E$5,0),"")</f>
        <v>Phượng</v>
      </c>
      <c r="F12" s="120">
        <f>IF(ISNA(VLOOKUP($A12,DSLOP,IN_DTK!F$5,0))=FALSE,VLOOKUP($A12,DSLOP,IN_DTK!F$5,0),"")</f>
        <v>32972</v>
      </c>
      <c r="G12" s="77" t="str">
        <f>IF(ISNA(VLOOKUP($A12,DSLOP,IN_DTK!G$5,0))=FALSE,VLOOKUP($A12,DSLOP,IN_DTK!G$5,0),"")</f>
        <v>K17MAC.DL</v>
      </c>
      <c r="H12" s="59" t="str">
        <f>IF(ISNA(VLOOKUP($A12,DSLOP,IN_DTK!H$5,0))=FALSE,IF(H$8&lt;&gt;0,VLOOKUP($A12,DSLOP,IN_DTK!H$5,0),""),"")</f>
        <v/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0</v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0</v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0</v>
      </c>
      <c r="Q12" s="59">
        <f>IF(ISNA(VLOOKUP($A12,DSLOP,IN_DTK!Q$5,0))=FALSE,IF(Q$8&lt;&gt;0,VLOOKUP($A12,DSLOP,IN_DTK!Q$5,0),""),"")</f>
        <v>0</v>
      </c>
      <c r="R12" s="93" t="str">
        <f>IF(ISNA(VLOOKUP($A12,DSLOP,IN_DTK!R$5,0))=FALSE,IF(R$8&lt;&gt;0,VLOOKUP($A12,DSLOP,IN_DTK!R$5,0),""),"")</f>
        <v>Không</v>
      </c>
      <c r="S12" s="59">
        <f>IF(ISNA(VLOOKUP($A12,DSLOP,IN_DTK!S$5,0))=FALSE,IF(A$9&lt;&gt;0,VLOOKUP($A12,DSLOP,IN_DTK!S$5,0),""),"")</f>
        <v>0</v>
      </c>
    </row>
    <row r="13" spans="1:19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23302512858</v>
      </c>
      <c r="D13" s="60" t="str">
        <f>IF(ISNA(VLOOKUP($A13,DSLOP,IN_DTK!D$5,0))=FALSE,VLOOKUP($A13,DSLOP,IN_DTK!D$5,0),"")</f>
        <v xml:space="preserve">Đào Thị Thu </v>
      </c>
      <c r="E13" s="61" t="str">
        <f>IF(ISNA(VLOOKUP($A13,DSLOP,IN_DTK!E$5,0))=FALSE,VLOOKUP($A13,DSLOP,IN_DTK!E$5,0),"")</f>
        <v>Thảo</v>
      </c>
      <c r="F13" s="120">
        <f>IF(ISNA(VLOOKUP($A13,DSLOP,IN_DTK!F$5,0))=FALSE,VLOOKUP($A13,DSLOP,IN_DTK!F$5,0),"")</f>
        <v>33679</v>
      </c>
      <c r="G13" s="77" t="str">
        <f>IF(ISNA(VLOOKUP($A13,DSLOP,IN_DTK!G$5,0))=FALSE,VLOOKUP($A13,DSLOP,IN_DTK!G$5,0),"")</f>
        <v>K17MAC.DL</v>
      </c>
      <c r="H13" s="59" t="str">
        <f>IF(ISNA(VLOOKUP($A13,DSLOP,IN_DTK!H$5,0))=FALSE,IF(H$8&lt;&gt;0,VLOOKUP($A13,DSLOP,IN_DTK!H$5,0),""),"")</f>
        <v/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0</v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0</v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0</v>
      </c>
      <c r="Q13" s="59">
        <f>IF(ISNA(VLOOKUP($A13,DSLOP,IN_DTK!Q$5,0))=FALSE,IF(Q$8&lt;&gt;0,VLOOKUP($A13,DSLOP,IN_DTK!Q$5,0),""),"")</f>
        <v>0</v>
      </c>
      <c r="R13" s="93" t="str">
        <f>IF(ISNA(VLOOKUP($A13,DSLOP,IN_DTK!R$5,0))=FALSE,IF(R$8&lt;&gt;0,VLOOKUP($A13,DSLOP,IN_DTK!R$5,0),""),"")</f>
        <v>Không</v>
      </c>
      <c r="S13" s="59">
        <f>IF(ISNA(VLOOKUP($A13,DSLOP,IN_DTK!S$5,0))=FALSE,IF(A$9&lt;&gt;0,VLOOKUP($A13,DSLOP,IN_DTK!S$5,0),""),"")</f>
        <v>0</v>
      </c>
    </row>
    <row r="14" spans="1:19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23312512859</v>
      </c>
      <c r="D14" s="60" t="str">
        <f>IF(ISNA(VLOOKUP($A14,DSLOP,IN_DTK!D$5,0))=FALSE,VLOOKUP($A14,DSLOP,IN_DTK!D$5,0),"")</f>
        <v xml:space="preserve">Nguyễn Đình </v>
      </c>
      <c r="E14" s="61" t="str">
        <f>IF(ISNA(VLOOKUP($A14,DSLOP,IN_DTK!E$5,0))=FALSE,VLOOKUP($A14,DSLOP,IN_DTK!E$5,0),"")</f>
        <v>Triều</v>
      </c>
      <c r="F14" s="120">
        <f>IF(ISNA(VLOOKUP($A14,DSLOP,IN_DTK!F$5,0))=FALSE,VLOOKUP($A14,DSLOP,IN_DTK!F$5,0),"")</f>
        <v>28500</v>
      </c>
      <c r="G14" s="77" t="str">
        <f>IF(ISNA(VLOOKUP($A14,DSLOP,IN_DTK!G$5,0))=FALSE,VLOOKUP($A14,DSLOP,IN_DTK!G$5,0),"")</f>
        <v>K17MAC.DL</v>
      </c>
      <c r="H14" s="59" t="str">
        <f>IF(ISNA(VLOOKUP($A14,DSLOP,IN_DTK!H$5,0))=FALSE,IF(H$8&lt;&gt;0,VLOOKUP($A14,DSLOP,IN_DTK!H$5,0),""),"")</f>
        <v/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0</v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0</v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0</v>
      </c>
      <c r="Q14" s="59">
        <f>IF(ISNA(VLOOKUP($A14,DSLOP,IN_DTK!Q$5,0))=FALSE,IF(Q$8&lt;&gt;0,VLOOKUP($A14,DSLOP,IN_DTK!Q$5,0),""),"")</f>
        <v>0</v>
      </c>
      <c r="R14" s="93" t="str">
        <f>IF(ISNA(VLOOKUP($A14,DSLOP,IN_DTK!R$5,0))=FALSE,IF(R$8&lt;&gt;0,VLOOKUP($A14,DSLOP,IN_DTK!R$5,0),""),"")</f>
        <v>Không</v>
      </c>
      <c r="S14" s="59">
        <f>IF(ISNA(VLOOKUP($A14,DSLOP,IN_DTK!S$5,0))=FALSE,IF(A$9&lt;&gt;0,VLOOKUP($A14,DSLOP,IN_DTK!S$5,0),""),"")</f>
        <v>0</v>
      </c>
    </row>
    <row r="15" spans="1:19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0</v>
      </c>
      <c r="D15" s="60">
        <f>IF(ISNA(VLOOKUP($A15,DSLOP,IN_DTK!D$5,0))=FALSE,VLOOKUP($A15,DSLOP,IN_DTK!D$5,0),"")</f>
        <v>0</v>
      </c>
      <c r="E15" s="61">
        <f>IF(ISNA(VLOOKUP($A15,DSLOP,IN_DTK!E$5,0))=FALSE,VLOOKUP($A15,DSLOP,IN_DTK!E$5,0),"")</f>
        <v>0</v>
      </c>
      <c r="F15" s="120">
        <f>IF(ISNA(VLOOKUP($A15,DSLOP,IN_DTK!F$5,0))=FALSE,VLOOKUP($A15,DSLOP,IN_DTK!F$5,0),"")</f>
        <v>0</v>
      </c>
      <c r="G15" s="77">
        <f>IF(ISNA(VLOOKUP($A15,DSLOP,IN_DTK!G$5,0))=FALSE,VLOOKUP($A15,DSLOP,IN_DTK!G$5,0),"")</f>
        <v>0</v>
      </c>
      <c r="H15" s="59" t="str">
        <f>IF(ISNA(VLOOKUP($A15,DSLOP,IN_DTK!H$5,0))=FALSE,IF(H$8&lt;&gt;0,VLOOKUP($A15,DSLOP,IN_DTK!H$5,0),""),"")</f>
        <v/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0</v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0</v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0</v>
      </c>
      <c r="Q15" s="59">
        <f>IF(ISNA(VLOOKUP($A15,DSLOP,IN_DTK!Q$5,0))=FALSE,IF(Q$8&lt;&gt;0,VLOOKUP($A15,DSLOP,IN_DTK!Q$5,0),""),"")</f>
        <v>0</v>
      </c>
      <c r="R15" s="93" t="str">
        <f>IF(ISNA(VLOOKUP($A15,DSLOP,IN_DTK!R$5,0))=FALSE,IF(R$8&lt;&gt;0,VLOOKUP($A15,DSLOP,IN_DTK!R$5,0),""),"")</f>
        <v>Không</v>
      </c>
      <c r="S15" s="59">
        <f>IF(ISNA(VLOOKUP($A15,DSLOP,IN_DTK!S$5,0))=FALSE,IF(A$9&lt;&gt;0,VLOOKUP($A15,DSLOP,IN_DTK!S$5,0),""),"")</f>
        <v>0</v>
      </c>
    </row>
    <row r="16" spans="1:19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0</v>
      </c>
      <c r="D16" s="60">
        <f>IF(ISNA(VLOOKUP($A16,DSLOP,IN_DTK!D$5,0))=FALSE,VLOOKUP($A16,DSLOP,IN_DTK!D$5,0),"")</f>
        <v>0</v>
      </c>
      <c r="E16" s="61">
        <f>IF(ISNA(VLOOKUP($A16,DSLOP,IN_DTK!E$5,0))=FALSE,VLOOKUP($A16,DSLOP,IN_DTK!E$5,0),"")</f>
        <v>0</v>
      </c>
      <c r="F16" s="120">
        <f>IF(ISNA(VLOOKUP($A16,DSLOP,IN_DTK!F$5,0))=FALSE,VLOOKUP($A16,DSLOP,IN_DTK!F$5,0),"")</f>
        <v>0</v>
      </c>
      <c r="G16" s="77">
        <f>IF(ISNA(VLOOKUP($A16,DSLOP,IN_DTK!G$5,0))=FALSE,VLOOKUP($A16,DSLOP,IN_DTK!G$5,0),"")</f>
        <v>0</v>
      </c>
      <c r="H16" s="59" t="str">
        <f>IF(ISNA(VLOOKUP($A16,DSLOP,IN_DTK!H$5,0))=FALSE,IF(H$8&lt;&gt;0,VLOOKUP($A16,DSLOP,IN_DTK!H$5,0),""),"")</f>
        <v/>
      </c>
      <c r="I16" s="59" t="str">
        <f>IF(ISNA(VLOOKUP($A16,DSLOP,IN_DTK!I$5,0))=FALSE,IF(I$8&lt;&gt;0,VLOOKUP($A16,DSLOP,IN_DTK!I$5,0),""),"")</f>
        <v/>
      </c>
      <c r="J16" s="59">
        <f>IF(ISNA(VLOOKUP($A16,DSLOP,IN_DTK!J$5,0))=FALSE,IF(J$8&lt;&gt;0,VLOOKUP($A16,DSLOP,IN_DTK!J$5,0),""),"")</f>
        <v>0</v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0</v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0</v>
      </c>
      <c r="Q16" s="59">
        <f>IF(ISNA(VLOOKUP($A16,DSLOP,IN_DTK!Q$5,0))=FALSE,IF(Q$8&lt;&gt;0,VLOOKUP($A16,DSLOP,IN_DTK!Q$5,0),""),"")</f>
        <v>0</v>
      </c>
      <c r="R16" s="93" t="str">
        <f>IF(ISNA(VLOOKUP($A16,DSLOP,IN_DTK!R$5,0))=FALSE,IF(R$8&lt;&gt;0,VLOOKUP($A16,DSLOP,IN_DTK!R$5,0),""),"")</f>
        <v>Không</v>
      </c>
      <c r="S16" s="59">
        <f>IF(ISNA(VLOOKUP($A16,DSLOP,IN_DTK!S$5,0))=FALSE,IF(A$9&lt;&gt;0,VLOOKUP($A16,DSLOP,IN_DTK!S$5,0),""),"")</f>
        <v>0</v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0</v>
      </c>
      <c r="D17" s="60">
        <f>IF(ISNA(VLOOKUP($A17,DSLOP,IN_DTK!D$5,0))=FALSE,VLOOKUP($A17,DSLOP,IN_DTK!D$5,0),"")</f>
        <v>0</v>
      </c>
      <c r="E17" s="61">
        <f>IF(ISNA(VLOOKUP($A17,DSLOP,IN_DTK!E$5,0))=FALSE,VLOOKUP($A17,DSLOP,IN_DTK!E$5,0),"")</f>
        <v>0</v>
      </c>
      <c r="F17" s="120">
        <f>IF(ISNA(VLOOKUP($A17,DSLOP,IN_DTK!F$5,0))=FALSE,VLOOKUP($A17,DSLOP,IN_DTK!F$5,0),"")</f>
        <v>0</v>
      </c>
      <c r="G17" s="77">
        <f>IF(ISNA(VLOOKUP($A17,DSLOP,IN_DTK!G$5,0))=FALSE,VLOOKUP($A17,DSLOP,IN_DTK!G$5,0),"")</f>
        <v>0</v>
      </c>
      <c r="H17" s="59" t="str">
        <f>IF(ISNA(VLOOKUP($A17,DSLOP,IN_DTK!H$5,0))=FALSE,IF(H$8&lt;&gt;0,VLOOKUP($A17,DSLOP,IN_DTK!H$5,0),""),"")</f>
        <v/>
      </c>
      <c r="I17" s="59" t="str">
        <f>IF(ISNA(VLOOKUP($A17,DSLOP,IN_DTK!I$5,0))=FALSE,IF(I$8&lt;&gt;0,VLOOKUP($A17,DSLOP,IN_DTK!I$5,0),""),"")</f>
        <v/>
      </c>
      <c r="J17" s="59">
        <f>IF(ISNA(VLOOKUP($A17,DSLOP,IN_DTK!J$5,0))=FALSE,IF(J$8&lt;&gt;0,VLOOKUP($A17,DSLOP,IN_DTK!J$5,0),""),"")</f>
        <v>0</v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0</v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0</v>
      </c>
      <c r="Q17" s="59">
        <f>IF(ISNA(VLOOKUP($A17,DSLOP,IN_DTK!Q$5,0))=FALSE,IF(Q$8&lt;&gt;0,VLOOKUP($A17,DSLOP,IN_DTK!Q$5,0),""),"")</f>
        <v>0</v>
      </c>
      <c r="R17" s="93" t="str">
        <f>IF(ISNA(VLOOKUP($A17,DSLOP,IN_DTK!R$5,0))=FALSE,IF(R$8&lt;&gt;0,VLOOKUP($A17,DSLOP,IN_DTK!R$5,0),""),"")</f>
        <v>Không</v>
      </c>
      <c r="S17" s="59">
        <f>IF(ISNA(VLOOKUP($A17,DSLOP,IN_DTK!S$5,0))=FALSE,IF(A$9&lt;&gt;0,VLOOKUP($A17,DSLOP,IN_DTK!S$5,0),""),"")</f>
        <v>0</v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0</v>
      </c>
      <c r="D18" s="60">
        <f>IF(ISNA(VLOOKUP($A18,DSLOP,IN_DTK!D$5,0))=FALSE,VLOOKUP($A18,DSLOP,IN_DTK!D$5,0),"")</f>
        <v>0</v>
      </c>
      <c r="E18" s="61">
        <f>IF(ISNA(VLOOKUP($A18,DSLOP,IN_DTK!E$5,0))=FALSE,VLOOKUP($A18,DSLOP,IN_DTK!E$5,0),"")</f>
        <v>0</v>
      </c>
      <c r="F18" s="120">
        <f>IF(ISNA(VLOOKUP($A18,DSLOP,IN_DTK!F$5,0))=FALSE,VLOOKUP($A18,DSLOP,IN_DTK!F$5,0),"")</f>
        <v>0</v>
      </c>
      <c r="G18" s="77">
        <f>IF(ISNA(VLOOKUP($A18,DSLOP,IN_DTK!G$5,0))=FALSE,VLOOKUP($A18,DSLOP,IN_DTK!G$5,0),"")</f>
        <v>0</v>
      </c>
      <c r="H18" s="59" t="str">
        <f>IF(ISNA(VLOOKUP($A18,DSLOP,IN_DTK!H$5,0))=FALSE,IF(H$8&lt;&gt;0,VLOOKUP($A18,DSLOP,IN_DTK!H$5,0),""),"")</f>
        <v/>
      </c>
      <c r="I18" s="59" t="str">
        <f>IF(ISNA(VLOOKUP($A18,DSLOP,IN_DTK!I$5,0))=FALSE,IF(I$8&lt;&gt;0,VLOOKUP($A18,DSLOP,IN_DTK!I$5,0),""),"")</f>
        <v/>
      </c>
      <c r="J18" s="59">
        <f>IF(ISNA(VLOOKUP($A18,DSLOP,IN_DTK!J$5,0))=FALSE,IF(J$8&lt;&gt;0,VLOOKUP($A18,DSLOP,IN_DTK!J$5,0),""),"")</f>
        <v>0</v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0</v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0</v>
      </c>
      <c r="Q18" s="59">
        <f>IF(ISNA(VLOOKUP($A18,DSLOP,IN_DTK!Q$5,0))=FALSE,IF(Q$8&lt;&gt;0,VLOOKUP($A18,DSLOP,IN_DTK!Q$5,0),""),"")</f>
        <v>0</v>
      </c>
      <c r="R18" s="93" t="str">
        <f>IF(ISNA(VLOOKUP($A18,DSLOP,IN_DTK!R$5,0))=FALSE,IF(R$8&lt;&gt;0,VLOOKUP($A18,DSLOP,IN_DTK!R$5,0),""),"")</f>
        <v>Không</v>
      </c>
      <c r="S18" s="59">
        <f>IF(ISNA(VLOOKUP($A18,DSLOP,IN_DTK!S$5,0))=FALSE,IF(A$9&lt;&gt;0,VLOOKUP($A18,DSLOP,IN_DTK!S$5,0),""),"")</f>
        <v>0</v>
      </c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0</v>
      </c>
      <c r="D19" s="60">
        <f>IF(ISNA(VLOOKUP($A19,DSLOP,IN_DTK!D$5,0))=FALSE,VLOOKUP($A19,DSLOP,IN_DTK!D$5,0),"")</f>
        <v>0</v>
      </c>
      <c r="E19" s="61">
        <f>IF(ISNA(VLOOKUP($A19,DSLOP,IN_DTK!E$5,0))=FALSE,VLOOKUP($A19,DSLOP,IN_DTK!E$5,0),"")</f>
        <v>0</v>
      </c>
      <c r="F19" s="120">
        <f>IF(ISNA(VLOOKUP($A19,DSLOP,IN_DTK!F$5,0))=FALSE,VLOOKUP($A19,DSLOP,IN_DTK!F$5,0),"")</f>
        <v>0</v>
      </c>
      <c r="G19" s="77">
        <f>IF(ISNA(VLOOKUP($A19,DSLOP,IN_DTK!G$5,0))=FALSE,VLOOKUP($A19,DSLOP,IN_DTK!G$5,0),"")</f>
        <v>0</v>
      </c>
      <c r="H19" s="59" t="str">
        <f>IF(ISNA(VLOOKUP($A19,DSLOP,IN_DTK!H$5,0))=FALSE,IF(H$8&lt;&gt;0,VLOOKUP($A19,DSLOP,IN_DTK!H$5,0),""),"")</f>
        <v/>
      </c>
      <c r="I19" s="59" t="str">
        <f>IF(ISNA(VLOOKUP($A19,DSLOP,IN_DTK!I$5,0))=FALSE,IF(I$8&lt;&gt;0,VLOOKUP($A19,DSLOP,IN_DTK!I$5,0),""),"")</f>
        <v/>
      </c>
      <c r="J19" s="59">
        <f>IF(ISNA(VLOOKUP($A19,DSLOP,IN_DTK!J$5,0))=FALSE,IF(J$8&lt;&gt;0,VLOOKUP($A19,DSLOP,IN_DTK!J$5,0),""),"")</f>
        <v>0</v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0</v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0</v>
      </c>
      <c r="Q19" s="59">
        <f>IF(ISNA(VLOOKUP($A19,DSLOP,IN_DTK!Q$5,0))=FALSE,IF(Q$8&lt;&gt;0,VLOOKUP($A19,DSLOP,IN_DTK!Q$5,0),""),"")</f>
        <v>0</v>
      </c>
      <c r="R19" s="93" t="str">
        <f>IF(ISNA(VLOOKUP($A19,DSLOP,IN_DTK!R$5,0))=FALSE,IF(R$8&lt;&gt;0,VLOOKUP($A19,DSLOP,IN_DTK!R$5,0),""),"")</f>
        <v>Không</v>
      </c>
      <c r="S19" s="59">
        <f>IF(ISNA(VLOOKUP($A19,DSLOP,IN_DTK!S$5,0))=FALSE,IF(A$9&lt;&gt;0,VLOOKUP($A19,DSLOP,IN_DTK!S$5,0),""),"")</f>
        <v>0</v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0</v>
      </c>
      <c r="D20" s="60">
        <f>IF(ISNA(VLOOKUP($A20,DSLOP,IN_DTK!D$5,0))=FALSE,VLOOKUP($A20,DSLOP,IN_DTK!D$5,0),"")</f>
        <v>0</v>
      </c>
      <c r="E20" s="61">
        <f>IF(ISNA(VLOOKUP($A20,DSLOP,IN_DTK!E$5,0))=FALSE,VLOOKUP($A20,DSLOP,IN_DTK!E$5,0),"")</f>
        <v>0</v>
      </c>
      <c r="F20" s="120">
        <f>IF(ISNA(VLOOKUP($A20,DSLOP,IN_DTK!F$5,0))=FALSE,VLOOKUP($A20,DSLOP,IN_DTK!F$5,0),"")</f>
        <v>0</v>
      </c>
      <c r="G20" s="77">
        <f>IF(ISNA(VLOOKUP($A20,DSLOP,IN_DTK!G$5,0))=FALSE,VLOOKUP($A20,DSLOP,IN_DTK!G$5,0),"")</f>
        <v>0</v>
      </c>
      <c r="H20" s="59" t="str">
        <f>IF(ISNA(VLOOKUP($A20,DSLOP,IN_DTK!H$5,0))=FALSE,IF(H$8&lt;&gt;0,VLOOKUP($A20,DSLOP,IN_DTK!H$5,0),""),"")</f>
        <v/>
      </c>
      <c r="I20" s="59" t="str">
        <f>IF(ISNA(VLOOKUP($A20,DSLOP,IN_DTK!I$5,0))=FALSE,IF(I$8&lt;&gt;0,VLOOKUP($A20,DSLOP,IN_DTK!I$5,0),""),"")</f>
        <v/>
      </c>
      <c r="J20" s="59">
        <f>IF(ISNA(VLOOKUP($A20,DSLOP,IN_DTK!J$5,0))=FALSE,IF(J$8&lt;&gt;0,VLOOKUP($A20,DSLOP,IN_DTK!J$5,0),""),"")</f>
        <v>0</v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0</v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0</v>
      </c>
      <c r="Q20" s="59">
        <f>IF(ISNA(VLOOKUP($A20,DSLOP,IN_DTK!Q$5,0))=FALSE,IF(Q$8&lt;&gt;0,VLOOKUP($A20,DSLOP,IN_DTK!Q$5,0),""),"")</f>
        <v>0</v>
      </c>
      <c r="R20" s="93" t="str">
        <f>IF(ISNA(VLOOKUP($A20,DSLOP,IN_DTK!R$5,0))=FALSE,IF(R$8&lt;&gt;0,VLOOKUP($A20,DSLOP,IN_DTK!R$5,0),""),"")</f>
        <v>Không</v>
      </c>
      <c r="S20" s="59">
        <f>IF(ISNA(VLOOKUP($A20,DSLOP,IN_DTK!S$5,0))=FALSE,IF(A$9&lt;&gt;0,VLOOKUP($A20,DSLOP,IN_DTK!S$5,0),""),"")</f>
        <v>0</v>
      </c>
    </row>
    <row r="21" spans="1:19" ht="20.100000000000001" customHeight="1">
      <c r="A21" s="58">
        <v>13</v>
      </c>
      <c r="B21" s="59">
        <v>13</v>
      </c>
      <c r="C21" s="59">
        <f>IF(ISNA(VLOOKUP($A21,DSLOP,IN_DTK!C$5,0))=FALSE,VLOOKUP($A21,DSLOP,IN_DTK!C$5,0),"")</f>
        <v>0</v>
      </c>
      <c r="D21" s="60">
        <f>IF(ISNA(VLOOKUP($A21,DSLOP,IN_DTK!D$5,0))=FALSE,VLOOKUP($A21,DSLOP,IN_DTK!D$5,0),"")</f>
        <v>0</v>
      </c>
      <c r="E21" s="61">
        <f>IF(ISNA(VLOOKUP($A21,DSLOP,IN_DTK!E$5,0))=FALSE,VLOOKUP($A21,DSLOP,IN_DTK!E$5,0),"")</f>
        <v>0</v>
      </c>
      <c r="F21" s="120">
        <f>IF(ISNA(VLOOKUP($A21,DSLOP,IN_DTK!F$5,0))=FALSE,VLOOKUP($A21,DSLOP,IN_DTK!F$5,0),"")</f>
        <v>0</v>
      </c>
      <c r="G21" s="77">
        <f>IF(ISNA(VLOOKUP($A21,DSLOP,IN_DTK!G$5,0))=FALSE,VLOOKUP($A21,DSLOP,IN_DTK!G$5,0),"")</f>
        <v>0</v>
      </c>
      <c r="H21" s="59" t="str">
        <f>IF(ISNA(VLOOKUP($A21,DSLOP,IN_DTK!H$5,0))=FALSE,IF(H$8&lt;&gt;0,VLOOKUP($A21,DSLOP,IN_DTK!H$5,0),""),"")</f>
        <v/>
      </c>
      <c r="I21" s="59" t="str">
        <f>IF(ISNA(VLOOKUP($A21,DSLOP,IN_DTK!I$5,0))=FALSE,IF(I$8&lt;&gt;0,VLOOKUP($A21,DSLOP,IN_DTK!I$5,0),""),"")</f>
        <v/>
      </c>
      <c r="J21" s="59">
        <f>IF(ISNA(VLOOKUP($A21,DSLOP,IN_DTK!J$5,0))=FALSE,IF(J$8&lt;&gt;0,VLOOKUP($A21,DSLOP,IN_DTK!J$5,0),""),"")</f>
        <v>0</v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0</v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3" t="str">
        <f>IF(ISNA(VLOOKUP($A21,DSLOP,IN_DTK!R$5,0))=FALSE,IF(R$8&lt;&gt;0,VLOOKUP($A21,DSLOP,IN_DTK!R$5,0),""),"")</f>
        <v>Không</v>
      </c>
      <c r="S21" s="59">
        <f>IF(ISNA(VLOOKUP($A21,DSLOP,IN_DTK!S$5,0))=FALSE,IF(A$9&lt;&gt;0,VLOOKUP($A21,DSLOP,IN_DTK!S$5,0),""),"")</f>
        <v>0</v>
      </c>
    </row>
    <row r="22" spans="1:19" ht="20.10000000000000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 t="str">
        <f>IF(ISNA(VLOOKUP($A22,DSLOP,IN_DTK!H$5,0))=FALSE,IF(H$8&lt;&gt;0,VLOOKUP($A22,DSLOP,IN_DTK!H$5,0),""),"")</f>
        <v/>
      </c>
      <c r="I22" s="59" t="str">
        <f>IF(ISNA(VLOOKUP($A22,DSLOP,IN_DTK!I$5,0))=FALSE,IF(I$8&lt;&gt;0,VLOOKUP($A22,DSLOP,IN_DTK!I$5,0),""),"")</f>
        <v/>
      </c>
      <c r="J22" s="59">
        <f>IF(ISNA(VLOOKUP($A22,DSLOP,IN_DTK!J$5,0))=FALSE,IF(J$8&lt;&gt;0,VLOOKUP($A22,DSLOP,IN_DTK!J$5,0),""),"")</f>
        <v>0</v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0</v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>
        <f>IF(ISNA(VLOOKUP($A22,DSLOP,IN_DTK!S$5,0))=FALSE,IF(A$9&lt;&gt;0,VLOOKUP($A22,DSLOP,IN_DTK!S$5,0),""),"")</f>
        <v>0</v>
      </c>
    </row>
    <row r="23" spans="1:19" ht="20.10000000000000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 t="str">
        <f>IF(ISNA(VLOOKUP($A23,DSLOP,IN_DTK!H$5,0))=FALSE,IF(H$8&lt;&gt;0,VLOOKUP($A23,DSLOP,IN_DTK!H$5,0),""),"")</f>
        <v/>
      </c>
      <c r="I23" s="59" t="str">
        <f>IF(ISNA(VLOOKUP($A23,DSLOP,IN_DTK!I$5,0))=FALSE,IF(I$8&lt;&gt;0,VLOOKUP($A23,DSLOP,IN_DTK!I$5,0),""),"")</f>
        <v/>
      </c>
      <c r="J23" s="59">
        <f>IF(ISNA(VLOOKUP($A23,DSLOP,IN_DTK!J$5,0))=FALSE,IF(J$8&lt;&gt;0,VLOOKUP($A23,DSLOP,IN_DTK!J$5,0),""),"")</f>
        <v>0</v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0</v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>
        <f>IF(ISNA(VLOOKUP($A23,DSLOP,IN_DTK!S$5,0))=FALSE,IF(A$9&lt;&gt;0,VLOOKUP($A23,DSLOP,IN_DTK!S$5,0),""),"")</f>
        <v>0</v>
      </c>
    </row>
    <row r="24" spans="1:19" ht="20.10000000000000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 t="str">
        <f>IF(ISNA(VLOOKUP($A24,DSLOP,IN_DTK!H$5,0))=FALSE,IF(H$8&lt;&gt;0,VLOOKUP($A24,DSLOP,IN_DTK!H$5,0),""),"")</f>
        <v/>
      </c>
      <c r="I24" s="59" t="str">
        <f>IF(ISNA(VLOOKUP($A24,DSLOP,IN_DTK!I$5,0))=FALSE,IF(I$8&lt;&gt;0,VLOOKUP($A24,DSLOP,IN_DTK!I$5,0),""),"")</f>
        <v/>
      </c>
      <c r="J24" s="59">
        <f>IF(ISNA(VLOOKUP($A24,DSLOP,IN_DTK!J$5,0))=FALSE,IF(J$8&lt;&gt;0,VLOOKUP($A24,DSLOP,IN_DTK!J$5,0),""),"")</f>
        <v>0</v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0</v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>
        <f>IF(ISNA(VLOOKUP($A24,DSLOP,IN_DTK!S$5,0))=FALSE,IF(A$9&lt;&gt;0,VLOOKUP($A24,DSLOP,IN_DTK!S$5,0),""),"")</f>
        <v>0</v>
      </c>
    </row>
    <row r="25" spans="1:19" ht="20.10000000000000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 t="str">
        <f>IF(ISNA(VLOOKUP($A25,DSLOP,IN_DTK!H$5,0))=FALSE,IF(H$8&lt;&gt;0,VLOOKUP($A25,DSLOP,IN_DTK!H$5,0),""),"")</f>
        <v/>
      </c>
      <c r="I25" s="59" t="str">
        <f>IF(ISNA(VLOOKUP($A25,DSLOP,IN_DTK!I$5,0))=FALSE,IF(I$8&lt;&gt;0,VLOOKUP($A25,DSLOP,IN_DTK!I$5,0),""),"")</f>
        <v/>
      </c>
      <c r="J25" s="59">
        <f>IF(ISNA(VLOOKUP($A25,DSLOP,IN_DTK!J$5,0))=FALSE,IF(J$8&lt;&gt;0,VLOOKUP($A25,DSLOP,IN_DTK!J$5,0),""),"")</f>
        <v>0</v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0</v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>
        <f>IF(ISNA(VLOOKUP($A25,DSLOP,IN_DTK!S$5,0))=FALSE,IF(A$9&lt;&gt;0,VLOOKUP($A25,DSLOP,IN_DTK!S$5,0),""),"")</f>
        <v>0</v>
      </c>
    </row>
    <row r="26" spans="1:19" ht="20.10000000000000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 t="str">
        <f>IF(ISNA(VLOOKUP($A26,DSLOP,IN_DTK!H$5,0))=FALSE,IF(H$8&lt;&gt;0,VLOOKUP($A26,DSLOP,IN_DTK!H$5,0),""),"")</f>
        <v/>
      </c>
      <c r="I26" s="59" t="str">
        <f>IF(ISNA(VLOOKUP($A26,DSLOP,IN_DTK!I$5,0))=FALSE,IF(I$8&lt;&gt;0,VLOOKUP($A26,DSLOP,IN_DTK!I$5,0),""),"")</f>
        <v/>
      </c>
      <c r="J26" s="59">
        <f>IF(ISNA(VLOOKUP($A26,DSLOP,IN_DTK!J$5,0))=FALSE,IF(J$8&lt;&gt;0,VLOOKUP($A26,DSLOP,IN_DTK!J$5,0),""),"")</f>
        <v>0</v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0</v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>
        <f>IF(ISNA(VLOOKUP($A26,DSLOP,IN_DTK!S$5,0))=FALSE,IF(A$9&lt;&gt;0,VLOOKUP($A26,DSLOP,IN_DTK!S$5,0),""),"")</f>
        <v>0</v>
      </c>
    </row>
    <row r="27" spans="1:19" ht="20.10000000000000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 t="str">
        <f>IF(ISNA(VLOOKUP($A27,DSLOP,IN_DTK!H$5,0))=FALSE,IF(H$8&lt;&gt;0,VLOOKUP($A27,DSLOP,IN_DTK!H$5,0),""),"")</f>
        <v/>
      </c>
      <c r="I27" s="59" t="str">
        <f>IF(ISNA(VLOOKUP($A27,DSLOP,IN_DTK!I$5,0))=FALSE,IF(I$8&lt;&gt;0,VLOOKUP($A27,DSLOP,IN_DTK!I$5,0),""),"")</f>
        <v/>
      </c>
      <c r="J27" s="59">
        <f>IF(ISNA(VLOOKUP($A27,DSLOP,IN_DTK!J$5,0))=FALSE,IF(J$8&lt;&gt;0,VLOOKUP($A27,DSLOP,IN_DTK!J$5,0),""),"")</f>
        <v>0</v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0</v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>
        <f>IF(ISNA(VLOOKUP($A27,DSLOP,IN_DTK!S$5,0))=FALSE,IF(A$9&lt;&gt;0,VLOOKUP($A27,DSLOP,IN_DTK!S$5,0),""),"")</f>
        <v>0</v>
      </c>
    </row>
    <row r="28" spans="1:19" ht="20.10000000000000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 t="str">
        <f>IF(ISNA(VLOOKUP($A28,DSLOP,IN_DTK!H$5,0))=FALSE,IF(H$8&lt;&gt;0,VLOOKUP($A28,DSLOP,IN_DTK!H$5,0),""),"")</f>
        <v/>
      </c>
      <c r="I28" s="59" t="str">
        <f>IF(ISNA(VLOOKUP($A28,DSLOP,IN_DTK!I$5,0))=FALSE,IF(I$8&lt;&gt;0,VLOOKUP($A28,DSLOP,IN_DTK!I$5,0),""),"")</f>
        <v/>
      </c>
      <c r="J28" s="59">
        <f>IF(ISNA(VLOOKUP($A28,DSLOP,IN_DTK!J$5,0))=FALSE,IF(J$8&lt;&gt;0,VLOOKUP($A28,DSLOP,IN_DTK!J$5,0),""),"")</f>
        <v>0</v>
      </c>
      <c r="K28" s="59" t="str">
        <f>IF(ISNA(VLOOKUP($A28,DSLOP,IN_DTK!K$5,0))=FALSE,IF(K$8&lt;&gt;0,VLOOKUP($A28,DSLOP,IN_DTK!K$5,0),""),"")</f>
        <v/>
      </c>
      <c r="L28" s="59">
        <f>IF(ISNA(VLOOKUP($A28,DSLOP,IN_DTK!L$5,0))=FALSE,IF(L$8&lt;&gt;0,VLOOKUP($A28,DSLOP,IN_DTK!L$5,0),""),"")</f>
        <v>0</v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>
        <f>IF(ISNA(VLOOKUP($A28,DSLOP,IN_DTK!S$5,0))=FALSE,IF(A$9&lt;&gt;0,VLOOKUP($A28,DSLOP,IN_DTK!S$5,0),""),"")</f>
        <v>0</v>
      </c>
    </row>
    <row r="29" spans="1:19" ht="20.10000000000000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 t="str">
        <f>IF(ISNA(VLOOKUP($A29,DSLOP,IN_DTK!H$5,0))=FALSE,IF(H$8&lt;&gt;0,VLOOKUP($A29,DSLOP,IN_DTK!H$5,0),""),"")</f>
        <v/>
      </c>
      <c r="I29" s="59" t="str">
        <f>IF(ISNA(VLOOKUP($A29,DSLOP,IN_DTK!I$5,0))=FALSE,IF(I$8&lt;&gt;0,VLOOKUP($A29,DSLOP,IN_DTK!I$5,0),""),"")</f>
        <v/>
      </c>
      <c r="J29" s="59">
        <f>IF(ISNA(VLOOKUP($A29,DSLOP,IN_DTK!J$5,0))=FALSE,IF(J$8&lt;&gt;0,VLOOKUP($A29,DSLOP,IN_DTK!J$5,0),""),"")</f>
        <v>0</v>
      </c>
      <c r="K29" s="59" t="str">
        <f>IF(ISNA(VLOOKUP($A29,DSLOP,IN_DTK!K$5,0))=FALSE,IF(K$8&lt;&gt;0,VLOOKUP($A29,DSLOP,IN_DTK!K$5,0),""),"")</f>
        <v/>
      </c>
      <c r="L29" s="59">
        <f>IF(ISNA(VLOOKUP($A29,DSLOP,IN_DTK!L$5,0))=FALSE,IF(L$8&lt;&gt;0,VLOOKUP($A29,DSLOP,IN_DTK!L$5,0),""),"")</f>
        <v>0</v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 t="str">
        <f>IF(ISNA(VLOOKUP($A30,DSLOP,IN_DTK!H$5,0))=FALSE,IF(H$8&lt;&gt;0,VLOOKUP($A30,DSLOP,IN_DTK!H$5,0),""),"")</f>
        <v/>
      </c>
      <c r="I30" s="59" t="str">
        <f>IF(ISNA(VLOOKUP($A30,DSLOP,IN_DTK!I$5,0))=FALSE,IF(I$8&lt;&gt;0,VLOOKUP($A30,DSLOP,IN_DTK!I$5,0),""),"")</f>
        <v/>
      </c>
      <c r="J30" s="59">
        <f>IF(ISNA(VLOOKUP($A30,DSLOP,IN_DTK!J$5,0))=FALSE,IF(J$8&lt;&gt;0,VLOOKUP($A30,DSLOP,IN_DTK!J$5,0),""),"")</f>
        <v>0</v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0</v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 t="str">
        <f>IF(ISNA(VLOOKUP($A31,DSLOP,IN_DTK!H$5,0))=FALSE,IF(H$8&lt;&gt;0,VLOOKUP($A31,DSLOP,IN_DTK!H$5,0),""),"")</f>
        <v/>
      </c>
      <c r="I31" s="59" t="str">
        <f>IF(ISNA(VLOOKUP($A31,DSLOP,IN_DTK!I$5,0))=FALSE,IF(I$8&lt;&gt;0,VLOOKUP($A31,DSLOP,IN_DTK!I$5,0),""),"")</f>
        <v/>
      </c>
      <c r="J31" s="59">
        <f>IF(ISNA(VLOOKUP($A31,DSLOP,IN_DTK!J$5,0))=FALSE,IF(J$8&lt;&gt;0,VLOOKUP($A31,DSLOP,IN_DTK!J$5,0),""),"")</f>
        <v>0</v>
      </c>
      <c r="K31" s="59" t="str">
        <f>IF(ISNA(VLOOKUP($A31,DSLOP,IN_DTK!K$5,0))=FALSE,IF(K$8&lt;&gt;0,VLOOKUP($A31,DSLOP,IN_DTK!K$5,0),""),"")</f>
        <v/>
      </c>
      <c r="L31" s="59">
        <f>IF(ISNA(VLOOKUP($A31,DSLOP,IN_DTK!L$5,0))=FALSE,IF(L$8&lt;&gt;0,VLOOKUP($A31,DSLOP,IN_DTK!L$5,0),""),"")</f>
        <v>0</v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 t="str">
        <f>IF(ISNA(VLOOKUP($A32,DSLOP,IN_DTK!H$5,0))=FALSE,IF(H$8&lt;&gt;0,VLOOKUP($A32,DSLOP,IN_DTK!H$5,0),""),"")</f>
        <v/>
      </c>
      <c r="I32" s="59" t="str">
        <f>IF(ISNA(VLOOKUP($A32,DSLOP,IN_DTK!I$5,0))=FALSE,IF(I$8&lt;&gt;0,VLOOKUP($A32,DSLOP,IN_DTK!I$5,0),""),"")</f>
        <v/>
      </c>
      <c r="J32" s="59">
        <f>IF(ISNA(VLOOKUP($A32,DSLOP,IN_DTK!J$5,0))=FALSE,IF(J$8&lt;&gt;0,VLOOKUP($A32,DSLOP,IN_DTK!J$5,0),""),"")</f>
        <v>0</v>
      </c>
      <c r="K32" s="59" t="str">
        <f>IF(ISNA(VLOOKUP($A32,DSLOP,IN_DTK!K$5,0))=FALSE,IF(K$8&lt;&gt;0,VLOOKUP($A32,DSLOP,IN_DTK!K$5,0),""),"")</f>
        <v/>
      </c>
      <c r="L32" s="59">
        <f>IF(ISNA(VLOOKUP($A32,DSLOP,IN_DTK!L$5,0))=FALSE,IF(L$8&lt;&gt;0,VLOOKUP($A32,DSLOP,IN_DTK!L$5,0),""),"")</f>
        <v>0</v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 t="str">
        <f>IF(ISNA(VLOOKUP($A33,DSLOP,IN_DTK!H$5,0))=FALSE,IF(H$8&lt;&gt;0,VLOOKUP($A33,DSLOP,IN_DTK!H$5,0),""),"")</f>
        <v/>
      </c>
      <c r="I33" s="59" t="str">
        <f>IF(ISNA(VLOOKUP($A33,DSLOP,IN_DTK!I$5,0))=FALSE,IF(I$8&lt;&gt;0,VLOOKUP($A33,DSLOP,IN_DTK!I$5,0),""),"")</f>
        <v/>
      </c>
      <c r="J33" s="59">
        <f>IF(ISNA(VLOOKUP($A33,DSLOP,IN_DTK!J$5,0))=FALSE,IF(J$8&lt;&gt;0,VLOOKUP($A33,DSLOP,IN_DTK!J$5,0),""),"")</f>
        <v>0</v>
      </c>
      <c r="K33" s="59" t="str">
        <f>IF(ISNA(VLOOKUP($A33,DSLOP,IN_DTK!K$5,0))=FALSE,IF(K$8&lt;&gt;0,VLOOKUP($A33,DSLOP,IN_DTK!K$5,0),""),"")</f>
        <v/>
      </c>
      <c r="L33" s="59">
        <f>IF(ISNA(VLOOKUP($A33,DSLOP,IN_DTK!L$5,0))=FALSE,IF(L$8&lt;&gt;0,VLOOKUP($A33,DSLOP,IN_DTK!L$5,0),""),"")</f>
        <v>0</v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 t="str">
        <f>IF(ISNA(VLOOKUP($A34,DSLOP,IN_DTK!H$5,0))=FALSE,IF(H$8&lt;&gt;0,VLOOKUP($A34,DSLOP,IN_DTK!H$5,0),""),"")</f>
        <v/>
      </c>
      <c r="I34" s="59" t="str">
        <f>IF(ISNA(VLOOKUP($A34,DSLOP,IN_DTK!I$5,0))=FALSE,IF(I$8&lt;&gt;0,VLOOKUP($A34,DSLOP,IN_DTK!I$5,0),""),"")</f>
        <v/>
      </c>
      <c r="J34" s="59">
        <f>IF(ISNA(VLOOKUP($A34,DSLOP,IN_DTK!J$5,0))=FALSE,IF(J$8&lt;&gt;0,VLOOKUP($A34,DSLOP,IN_DTK!J$5,0),""),"")</f>
        <v>0</v>
      </c>
      <c r="K34" s="59" t="str">
        <f>IF(ISNA(VLOOKUP($A34,DSLOP,IN_DTK!K$5,0))=FALSE,IF(K$8&lt;&gt;0,VLOOKUP($A34,DSLOP,IN_DTK!K$5,0),""),"")</f>
        <v/>
      </c>
      <c r="L34" s="59">
        <f>IF(ISNA(VLOOKUP($A34,DSLOP,IN_DTK!L$5,0))=FALSE,IF(L$8&lt;&gt;0,VLOOKUP($A34,DSLOP,IN_DTK!L$5,0),""),"")</f>
        <v>0</v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 t="str">
        <f>IF(ISNA(VLOOKUP($A35,DSLOP,IN_DTK!H$5,0))=FALSE,IF(H$8&lt;&gt;0,VLOOKUP($A35,DSLOP,IN_DTK!H$5,0),""),"")</f>
        <v/>
      </c>
      <c r="I35" s="59" t="str">
        <f>IF(ISNA(VLOOKUP($A35,DSLOP,IN_DTK!I$5,0))=FALSE,IF(I$8&lt;&gt;0,VLOOKUP($A35,DSLOP,IN_DTK!I$5,0),""),"")</f>
        <v/>
      </c>
      <c r="J35" s="59">
        <f>IF(ISNA(VLOOKUP($A35,DSLOP,IN_DTK!J$5,0))=FALSE,IF(J$8&lt;&gt;0,VLOOKUP($A35,DSLOP,IN_DTK!J$5,0),""),"")</f>
        <v>0</v>
      </c>
      <c r="K35" s="59" t="str">
        <f>IF(ISNA(VLOOKUP($A35,DSLOP,IN_DTK!K$5,0))=FALSE,IF(K$8&lt;&gt;0,VLOOKUP($A35,DSLOP,IN_DTK!K$5,0),""),"")</f>
        <v/>
      </c>
      <c r="L35" s="59">
        <f>IF(ISNA(VLOOKUP($A35,DSLOP,IN_DTK!L$5,0))=FALSE,IF(L$8&lt;&gt;0,VLOOKUP($A35,DSLOP,IN_DTK!L$5,0),""),"")</f>
        <v>0</v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 t="str">
        <f>IF(ISNA(VLOOKUP($A36,DSLOP,IN_DTK!H$5,0))=FALSE,IF(H$8&lt;&gt;0,VLOOKUP($A36,DSLOP,IN_DTK!H$5,0),""),"")</f>
        <v/>
      </c>
      <c r="I36" s="59" t="str">
        <f>IF(ISNA(VLOOKUP($A36,DSLOP,IN_DTK!I$5,0))=FALSE,IF(I$8&lt;&gt;0,VLOOKUP($A36,DSLOP,IN_DTK!I$5,0),""),"")</f>
        <v/>
      </c>
      <c r="J36" s="59">
        <f>IF(ISNA(VLOOKUP($A36,DSLOP,IN_DTK!J$5,0))=FALSE,IF(J$8&lt;&gt;0,VLOOKUP($A36,DSLOP,IN_DTK!J$5,0),""),"")</f>
        <v>0</v>
      </c>
      <c r="K36" s="59" t="str">
        <f>IF(ISNA(VLOOKUP($A36,DSLOP,IN_DTK!K$5,0))=FALSE,IF(K$8&lt;&gt;0,VLOOKUP($A36,DSLOP,IN_DTK!K$5,0),""),"")</f>
        <v/>
      </c>
      <c r="L36" s="59">
        <f>IF(ISNA(VLOOKUP($A36,DSLOP,IN_DTK!L$5,0))=FALSE,IF(L$8&lt;&gt;0,VLOOKUP($A36,DSLOP,IN_DTK!L$5,0),""),"")</f>
        <v>0</v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 t="str">
        <f>IF(ISNA(VLOOKUP($A37,DSLOP,IN_DTK!H$5,0))=FALSE,IF(H$8&lt;&gt;0,VLOOKUP($A37,DSLOP,IN_DTK!H$5,0),""),"")</f>
        <v/>
      </c>
      <c r="I37" s="59" t="str">
        <f>IF(ISNA(VLOOKUP($A37,DSLOP,IN_DTK!I$5,0))=FALSE,IF(I$8&lt;&gt;0,VLOOKUP($A37,DSLOP,IN_DTK!I$5,0),""),"")</f>
        <v/>
      </c>
      <c r="J37" s="59">
        <f>IF(ISNA(VLOOKUP($A37,DSLOP,IN_DTK!J$5,0))=FALSE,IF(J$8&lt;&gt;0,VLOOKUP($A37,DSLOP,IN_DTK!J$5,0),""),"")</f>
        <v>0</v>
      </c>
      <c r="K37" s="59" t="str">
        <f>IF(ISNA(VLOOKUP($A37,DSLOP,IN_DTK!K$5,0))=FALSE,IF(K$8&lt;&gt;0,VLOOKUP($A37,DSLOP,IN_DTK!K$5,0),""),"")</f>
        <v/>
      </c>
      <c r="L37" s="59">
        <f>IF(ISNA(VLOOKUP($A37,DSLOP,IN_DTK!L$5,0))=FALSE,IF(L$8&lt;&gt;0,VLOOKUP($A37,DSLOP,IN_DTK!L$5,0),""),"")</f>
        <v>0</v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 t="str">
        <f>IF(ISNA(VLOOKUP($A38,DSLOP,IN_DTK!H$5,0))=FALSE,IF(H$8&lt;&gt;0,VLOOKUP($A38,DSLOP,IN_DTK!H$5,0),""),"")</f>
        <v/>
      </c>
      <c r="I38" s="59" t="str">
        <f>IF(ISNA(VLOOKUP($A38,DSLOP,IN_DTK!I$5,0))=FALSE,IF(I$8&lt;&gt;0,VLOOKUP($A38,DSLOP,IN_DTK!I$5,0),""),"")</f>
        <v/>
      </c>
      <c r="J38" s="59">
        <f>IF(ISNA(VLOOKUP($A38,DSLOP,IN_DTK!J$5,0))=FALSE,IF(J$8&lt;&gt;0,VLOOKUP($A38,DSLOP,IN_DTK!J$5,0),""),"")</f>
        <v>0</v>
      </c>
      <c r="K38" s="59" t="str">
        <f>IF(ISNA(VLOOKUP($A38,DSLOP,IN_DTK!K$5,0))=FALSE,IF(K$8&lt;&gt;0,VLOOKUP($A38,DSLOP,IN_DTK!K$5,0),""),"")</f>
        <v/>
      </c>
      <c r="L38" s="59">
        <f>IF(ISNA(VLOOKUP($A38,DSLOP,IN_DTK!L$5,0))=FALSE,IF(L$8&lt;&gt;0,VLOOKUP($A38,DSLOP,IN_DTK!L$5,0),""),"")</f>
        <v>0</v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 t="str">
        <f>IF(ISNA(VLOOKUP($A39,DSLOP,IN_DTK!H$5,0))=FALSE,IF(H$8&lt;&gt;0,VLOOKUP($A39,DSLOP,IN_DTK!H$5,0),""),"")</f>
        <v/>
      </c>
      <c r="I39" s="59" t="str">
        <f>IF(ISNA(VLOOKUP($A39,DSLOP,IN_DTK!I$5,0))=FALSE,IF(I$8&lt;&gt;0,VLOOKUP($A39,DSLOP,IN_DTK!I$5,0),""),"")</f>
        <v/>
      </c>
      <c r="J39" s="59">
        <f>IF(ISNA(VLOOKUP($A39,DSLOP,IN_DTK!J$5,0))=FALSE,IF(J$8&lt;&gt;0,VLOOKUP($A39,DSLOP,IN_DTK!J$5,0),""),"")</f>
        <v>0</v>
      </c>
      <c r="K39" s="59" t="str">
        <f>IF(ISNA(VLOOKUP($A39,DSLOP,IN_DTK!K$5,0))=FALSE,IF(K$8&lt;&gt;0,VLOOKUP($A39,DSLOP,IN_DTK!K$5,0),""),"")</f>
        <v/>
      </c>
      <c r="L39" s="59">
        <f>IF(ISNA(VLOOKUP($A39,DSLOP,IN_DTK!L$5,0))=FALSE,IF(L$8&lt;&gt;0,VLOOKUP($A39,DSLOP,IN_DTK!L$5,0),""),"")</f>
        <v>0</v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customHeight="1">
      <c r="A40" s="58">
        <v>32</v>
      </c>
      <c r="B40" s="59">
        <v>32</v>
      </c>
      <c r="C40" s="59">
        <f>IF(ISNA(VLOOKUP($A40,DSLOP,IN_DTK!C$5,0))=FALSE,VLOOKUP($A40,DSLOP,IN_DTK!C$5,0),"")</f>
        <v>0</v>
      </c>
      <c r="D40" s="60">
        <f>IF(ISNA(VLOOKUP($A40,DSLOP,IN_DTK!D$5,0))=FALSE,VLOOKUP($A40,DSLOP,IN_DTK!D$5,0),"")</f>
        <v>0</v>
      </c>
      <c r="E40" s="61">
        <f>IF(ISNA(VLOOKUP($A40,DSLOP,IN_DTK!E$5,0))=FALSE,VLOOKUP($A40,DSLOP,IN_DTK!E$5,0),"")</f>
        <v>0</v>
      </c>
      <c r="F40" s="120">
        <f>IF(ISNA(VLOOKUP($A40,DSLOP,IN_DTK!F$5,0))=FALSE,VLOOKUP($A40,DSLOP,IN_DTK!F$5,0),"")</f>
        <v>0</v>
      </c>
      <c r="G40" s="77">
        <f>IF(ISNA(VLOOKUP($A40,DSLOP,IN_DTK!G$5,0))=FALSE,VLOOKUP($A40,DSLOP,IN_DTK!G$5,0),"")</f>
        <v>0</v>
      </c>
      <c r="H40" s="59" t="str">
        <f>IF(ISNA(VLOOKUP($A40,DSLOP,IN_DTK!H$5,0))=FALSE,IF(H$8&lt;&gt;0,VLOOKUP($A40,DSLOP,IN_DTK!H$5,0),""),"")</f>
        <v/>
      </c>
      <c r="I40" s="59" t="str">
        <f>IF(ISNA(VLOOKUP($A40,DSLOP,IN_DTK!I$5,0))=FALSE,IF(I$8&lt;&gt;0,VLOOKUP($A40,DSLOP,IN_DTK!I$5,0),""),"")</f>
        <v/>
      </c>
      <c r="J40" s="59">
        <f>IF(ISNA(VLOOKUP($A40,DSLOP,IN_DTK!J$5,0))=FALSE,IF(J$8&lt;&gt;0,VLOOKUP($A40,DSLOP,IN_DTK!J$5,0),""),"")</f>
        <v>0</v>
      </c>
      <c r="K40" s="59" t="str">
        <f>IF(ISNA(VLOOKUP($A40,DSLOP,IN_DTK!K$5,0))=FALSE,IF(K$8&lt;&gt;0,VLOOKUP($A40,DSLOP,IN_DTK!K$5,0),""),"")</f>
        <v/>
      </c>
      <c r="L40" s="59">
        <f>IF(ISNA(VLOOKUP($A40,DSLOP,IN_DTK!L$5,0))=FALSE,IF(L$8&lt;&gt;0,VLOOKUP($A40,DSLOP,IN_DTK!L$5,0),""),"")</f>
        <v>0</v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>
        <f>IF(ISNA(VLOOKUP($A40,DSLOP,IN_DTK!P$5,0))=FALSE,IF(P$8&lt;&gt;0,VLOOKUP($A40,DSLOP,IN_DTK!P$5,0),""),"")</f>
        <v>0</v>
      </c>
      <c r="Q40" s="59">
        <f>IF(ISNA(VLOOKUP($A40,DSLOP,IN_DTK!Q$5,0))=FALSE,IF(Q$8&lt;&gt;0,VLOOKUP($A40,DSLOP,IN_DTK!Q$5,0),""),"")</f>
        <v>0</v>
      </c>
      <c r="R40" s="93" t="str">
        <f>IF(ISNA(VLOOKUP($A40,DSLOP,IN_DTK!R$5,0))=FALSE,IF(R$8&lt;&gt;0,VLOOKUP($A40,DSLOP,IN_DTK!R$5,0),""),"")</f>
        <v>Không</v>
      </c>
      <c r="S40" s="59">
        <f>IF(ISNA(VLOOKUP($A40,DSLOP,IN_DTK!S$5,0))=FALSE,IF(A$9&lt;&gt;0,VLOOKUP($A40,DSLOP,IN_DTK!S$5,0),""),"")</f>
        <v>0</v>
      </c>
    </row>
    <row r="41" spans="1:19" ht="20.100000000000001" customHeight="1">
      <c r="A41" s="58">
        <v>33</v>
      </c>
      <c r="B41" s="59">
        <v>33</v>
      </c>
      <c r="C41" s="59">
        <f>IF(ISNA(VLOOKUP($A41,DSLOP,IN_DTK!C$5,0))=FALSE,VLOOKUP($A41,DSLOP,IN_DTK!C$5,0),"")</f>
        <v>0</v>
      </c>
      <c r="D41" s="60">
        <f>IF(ISNA(VLOOKUP($A41,DSLOP,IN_DTK!D$5,0))=FALSE,VLOOKUP($A41,DSLOP,IN_DTK!D$5,0),"")</f>
        <v>0</v>
      </c>
      <c r="E41" s="61">
        <f>IF(ISNA(VLOOKUP($A41,DSLOP,IN_DTK!E$5,0))=FALSE,VLOOKUP($A41,DSLOP,IN_DTK!E$5,0),"")</f>
        <v>0</v>
      </c>
      <c r="F41" s="120">
        <f>IF(ISNA(VLOOKUP($A41,DSLOP,IN_DTK!F$5,0))=FALSE,VLOOKUP($A41,DSLOP,IN_DTK!F$5,0),"")</f>
        <v>0</v>
      </c>
      <c r="G41" s="77">
        <f>IF(ISNA(VLOOKUP($A41,DSLOP,IN_DTK!G$5,0))=FALSE,VLOOKUP($A41,DSLOP,IN_DTK!G$5,0),"")</f>
        <v>0</v>
      </c>
      <c r="H41" s="59" t="str">
        <f>IF(ISNA(VLOOKUP($A41,DSLOP,IN_DTK!H$5,0))=FALSE,IF(H$8&lt;&gt;0,VLOOKUP($A41,DSLOP,IN_DTK!H$5,0),""),"")</f>
        <v/>
      </c>
      <c r="I41" s="59" t="str">
        <f>IF(ISNA(VLOOKUP($A41,DSLOP,IN_DTK!I$5,0))=FALSE,IF(I$8&lt;&gt;0,VLOOKUP($A41,DSLOP,IN_DTK!I$5,0),""),"")</f>
        <v/>
      </c>
      <c r="J41" s="59">
        <f>IF(ISNA(VLOOKUP($A41,DSLOP,IN_DTK!J$5,0))=FALSE,IF(J$8&lt;&gt;0,VLOOKUP($A41,DSLOP,IN_DTK!J$5,0),""),"")</f>
        <v>0</v>
      </c>
      <c r="K41" s="59" t="str">
        <f>IF(ISNA(VLOOKUP($A41,DSLOP,IN_DTK!K$5,0))=FALSE,IF(K$8&lt;&gt;0,VLOOKUP($A41,DSLOP,IN_DTK!K$5,0),""),"")</f>
        <v/>
      </c>
      <c r="L41" s="59">
        <f>IF(ISNA(VLOOKUP($A41,DSLOP,IN_DTK!L$5,0))=FALSE,IF(L$8&lt;&gt;0,VLOOKUP($A41,DSLOP,IN_DTK!L$5,0),""),"")</f>
        <v>0</v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>
        <f>IF(ISNA(VLOOKUP($A41,DSLOP,IN_DTK!P$5,0))=FALSE,IF(P$8&lt;&gt;0,VLOOKUP($A41,DSLOP,IN_DTK!P$5,0),""),"")</f>
        <v>0</v>
      </c>
      <c r="Q41" s="59">
        <f>IF(ISNA(VLOOKUP($A41,DSLOP,IN_DTK!Q$5,0))=FALSE,IF(Q$8&lt;&gt;0,VLOOKUP($A41,DSLOP,IN_DTK!Q$5,0),""),"")</f>
        <v>0</v>
      </c>
      <c r="R41" s="93" t="str">
        <f>IF(ISNA(VLOOKUP($A41,DSLOP,IN_DTK!R$5,0))=FALSE,IF(R$8&lt;&gt;0,VLOOKUP($A41,DSLOP,IN_DTK!R$5,0),""),"")</f>
        <v>Không</v>
      </c>
      <c r="S41" s="59">
        <f>IF(ISNA(VLOOKUP($A41,DSLOP,IN_DTK!S$5,0))=FALSE,IF(A$9&lt;&gt;0,VLOOKUP($A41,DSLOP,IN_DTK!S$5,0),""),"")</f>
        <v>0</v>
      </c>
    </row>
    <row r="42" spans="1:19" ht="20.100000000000001" customHeight="1">
      <c r="A42" s="58">
        <v>34</v>
      </c>
      <c r="B42" s="59">
        <v>34</v>
      </c>
      <c r="C42" s="59">
        <f>IF(ISNA(VLOOKUP($A42,DSLOP,IN_DTK!C$5,0))=FALSE,VLOOKUP($A42,DSLOP,IN_DTK!C$5,0),"")</f>
        <v>0</v>
      </c>
      <c r="D42" s="60">
        <f>IF(ISNA(VLOOKUP($A42,DSLOP,IN_DTK!D$5,0))=FALSE,VLOOKUP($A42,DSLOP,IN_DTK!D$5,0),"")</f>
        <v>0</v>
      </c>
      <c r="E42" s="61">
        <f>IF(ISNA(VLOOKUP($A42,DSLOP,IN_DTK!E$5,0))=FALSE,VLOOKUP($A42,DSLOP,IN_DTK!E$5,0),"")</f>
        <v>0</v>
      </c>
      <c r="F42" s="120">
        <f>IF(ISNA(VLOOKUP($A42,DSLOP,IN_DTK!F$5,0))=FALSE,VLOOKUP($A42,DSLOP,IN_DTK!F$5,0),"")</f>
        <v>0</v>
      </c>
      <c r="G42" s="77">
        <f>IF(ISNA(VLOOKUP($A42,DSLOP,IN_DTK!G$5,0))=FALSE,VLOOKUP($A42,DSLOP,IN_DTK!G$5,0),"")</f>
        <v>0</v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>
        <f>IF(ISNA(VLOOKUP($A42,DSLOP,IN_DTK!J$5,0))=FALSE,IF(J$8&lt;&gt;0,VLOOKUP($A42,DSLOP,IN_DTK!J$5,0),""),"")</f>
        <v>0</v>
      </c>
      <c r="K42" s="59" t="str">
        <f>IF(ISNA(VLOOKUP($A42,DSLOP,IN_DTK!K$5,0))=FALSE,IF(K$8&lt;&gt;0,VLOOKUP($A42,DSLOP,IN_DTK!K$5,0),""),"")</f>
        <v/>
      </c>
      <c r="L42" s="59">
        <f>IF(ISNA(VLOOKUP($A42,DSLOP,IN_DTK!L$5,0))=FALSE,IF(L$8&lt;&gt;0,VLOOKUP($A42,DSLOP,IN_DTK!L$5,0),""),"")</f>
        <v>0</v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>
        <f>IF(ISNA(VLOOKUP($A42,DSLOP,IN_DTK!P$5,0))=FALSE,IF(P$8&lt;&gt;0,VLOOKUP($A42,DSLOP,IN_DTK!P$5,0),""),"")</f>
        <v>0</v>
      </c>
      <c r="Q42" s="59">
        <f>IF(ISNA(VLOOKUP($A42,DSLOP,IN_DTK!Q$5,0))=FALSE,IF(Q$8&lt;&gt;0,VLOOKUP($A42,DSLOP,IN_DTK!Q$5,0),""),"")</f>
        <v>0</v>
      </c>
      <c r="R42" s="93" t="str">
        <f>IF(ISNA(VLOOKUP($A42,DSLOP,IN_DTK!R$5,0))=FALSE,IF(R$8&lt;&gt;0,VLOOKUP($A42,DSLOP,IN_DTK!R$5,0),""),"")</f>
        <v>Không</v>
      </c>
      <c r="S42" s="59">
        <f>IF(ISNA(VLOOKUP($A42,DSLOP,IN_DTK!S$5,0))=FALSE,IF(A$9&lt;&gt;0,VLOOKUP($A42,DSLOP,IN_DTK!S$5,0),""),"")</f>
        <v>0</v>
      </c>
    </row>
    <row r="43" spans="1:19" ht="20.100000000000001" customHeight="1">
      <c r="A43" s="58">
        <v>35</v>
      </c>
      <c r="B43" s="59">
        <v>35</v>
      </c>
      <c r="C43" s="59">
        <f>IF(ISNA(VLOOKUP($A43,DSLOP,IN_DTK!C$5,0))=FALSE,VLOOKUP($A43,DSLOP,IN_DTK!C$5,0),"")</f>
        <v>0</v>
      </c>
      <c r="D43" s="60">
        <f>IF(ISNA(VLOOKUP($A43,DSLOP,IN_DTK!D$5,0))=FALSE,VLOOKUP($A43,DSLOP,IN_DTK!D$5,0),"")</f>
        <v>0</v>
      </c>
      <c r="E43" s="61">
        <f>IF(ISNA(VLOOKUP($A43,DSLOP,IN_DTK!E$5,0))=FALSE,VLOOKUP($A43,DSLOP,IN_DTK!E$5,0),"")</f>
        <v>0</v>
      </c>
      <c r="F43" s="120">
        <f>IF(ISNA(VLOOKUP($A43,DSLOP,IN_DTK!F$5,0))=FALSE,VLOOKUP($A43,DSLOP,IN_DTK!F$5,0),"")</f>
        <v>0</v>
      </c>
      <c r="G43" s="77">
        <f>IF(ISNA(VLOOKUP($A43,DSLOP,IN_DTK!G$5,0))=FALSE,VLOOKUP($A43,DSLOP,IN_DTK!G$5,0),"")</f>
        <v>0</v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>
        <f>IF(ISNA(VLOOKUP($A43,DSLOP,IN_DTK!J$5,0))=FALSE,IF(J$8&lt;&gt;0,VLOOKUP($A43,DSLOP,IN_DTK!J$5,0),""),"")</f>
        <v>0</v>
      </c>
      <c r="K43" s="59" t="str">
        <f>IF(ISNA(VLOOKUP($A43,DSLOP,IN_DTK!K$5,0))=FALSE,IF(K$8&lt;&gt;0,VLOOKUP($A43,DSLOP,IN_DTK!K$5,0),""),"")</f>
        <v/>
      </c>
      <c r="L43" s="59">
        <f>IF(ISNA(VLOOKUP($A43,DSLOP,IN_DTK!L$5,0))=FALSE,IF(L$8&lt;&gt;0,VLOOKUP($A43,DSLOP,IN_DTK!L$5,0),""),"")</f>
        <v>0</v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>
        <f>IF(ISNA(VLOOKUP($A43,DSLOP,IN_DTK!P$5,0))=FALSE,IF(P$8&lt;&gt;0,VLOOKUP($A43,DSLOP,IN_DTK!P$5,0),""),"")</f>
        <v>0</v>
      </c>
      <c r="Q43" s="59">
        <f>IF(ISNA(VLOOKUP($A43,DSLOP,IN_DTK!Q$5,0))=FALSE,IF(Q$8&lt;&gt;0,VLOOKUP($A43,DSLOP,IN_DTK!Q$5,0),""),"")</f>
        <v>0</v>
      </c>
      <c r="R43" s="93" t="str">
        <f>IF(ISNA(VLOOKUP($A43,DSLOP,IN_DTK!R$5,0))=FALSE,IF(R$8&lt;&gt;0,VLOOKUP($A43,DSLOP,IN_DTK!R$5,0),""),"")</f>
        <v>Không</v>
      </c>
      <c r="S43" s="59">
        <f>IF(ISNA(VLOOKUP($A43,DSLOP,IN_DTK!S$5,0))=FALSE,IF(A$9&lt;&gt;0,VLOOKUP($A43,DSLOP,IN_DTK!S$5,0),""),"")</f>
        <v>0</v>
      </c>
    </row>
    <row r="44" spans="1:19" ht="20.100000000000001" customHeight="1">
      <c r="A44" s="58">
        <v>36</v>
      </c>
      <c r="B44" s="59">
        <v>36</v>
      </c>
      <c r="C44" s="59">
        <f>IF(ISNA(VLOOKUP($A44,DSLOP,IN_DTK!C$5,0))=FALSE,VLOOKUP($A44,DSLOP,IN_DTK!C$5,0),"")</f>
        <v>0</v>
      </c>
      <c r="D44" s="60">
        <f>IF(ISNA(VLOOKUP($A44,DSLOP,IN_DTK!D$5,0))=FALSE,VLOOKUP($A44,DSLOP,IN_DTK!D$5,0),"")</f>
        <v>0</v>
      </c>
      <c r="E44" s="61">
        <f>IF(ISNA(VLOOKUP($A44,DSLOP,IN_DTK!E$5,0))=FALSE,VLOOKUP($A44,DSLOP,IN_DTK!E$5,0),"")</f>
        <v>0</v>
      </c>
      <c r="F44" s="120">
        <f>IF(ISNA(VLOOKUP($A44,DSLOP,IN_DTK!F$5,0))=FALSE,VLOOKUP($A44,DSLOP,IN_DTK!F$5,0),"")</f>
        <v>0</v>
      </c>
      <c r="G44" s="77">
        <f>IF(ISNA(VLOOKUP($A44,DSLOP,IN_DTK!G$5,0))=FALSE,VLOOKUP($A44,DSLOP,IN_DTK!G$5,0),"")</f>
        <v>0</v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>
        <f>IF(ISNA(VLOOKUP($A44,DSLOP,IN_DTK!J$5,0))=FALSE,IF(J$8&lt;&gt;0,VLOOKUP($A44,DSLOP,IN_DTK!J$5,0),""),"")</f>
        <v>0</v>
      </c>
      <c r="K44" s="59" t="str">
        <f>IF(ISNA(VLOOKUP($A44,DSLOP,IN_DTK!K$5,0))=FALSE,IF(K$8&lt;&gt;0,VLOOKUP($A44,DSLOP,IN_DTK!K$5,0),""),"")</f>
        <v/>
      </c>
      <c r="L44" s="59">
        <f>IF(ISNA(VLOOKUP($A44,DSLOP,IN_DTK!L$5,0))=FALSE,IF(L$8&lt;&gt;0,VLOOKUP($A44,DSLOP,IN_DTK!L$5,0),""),"")</f>
        <v>0</v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>
        <f>IF(ISNA(VLOOKUP($A44,DSLOP,IN_DTK!P$5,0))=FALSE,IF(P$8&lt;&gt;0,VLOOKUP($A44,DSLOP,IN_DTK!P$5,0),""),"")</f>
        <v>0</v>
      </c>
      <c r="Q44" s="59">
        <f>IF(ISNA(VLOOKUP($A44,DSLOP,IN_DTK!Q$5,0))=FALSE,IF(Q$8&lt;&gt;0,VLOOKUP($A44,DSLOP,IN_DTK!Q$5,0),""),"")</f>
        <v>0</v>
      </c>
      <c r="R44" s="93" t="str">
        <f>IF(ISNA(VLOOKUP($A44,DSLOP,IN_DTK!R$5,0))=FALSE,IF(R$8&lt;&gt;0,VLOOKUP($A44,DSLOP,IN_DTK!R$5,0),""),"")</f>
        <v>Không</v>
      </c>
      <c r="S44" s="59">
        <f>IF(ISNA(VLOOKUP($A44,DSLOP,IN_DTK!S$5,0))=FALSE,IF(A$9&lt;&gt;0,VLOOKUP($A44,DSLOP,IN_DTK!S$5,0),""),"")</f>
        <v>0</v>
      </c>
    </row>
    <row r="45" spans="1:19" ht="20.100000000000001" customHeight="1">
      <c r="A45" s="58">
        <v>37</v>
      </c>
      <c r="B45" s="59">
        <v>37</v>
      </c>
      <c r="C45" s="59">
        <f>IF(ISNA(VLOOKUP($A45,DSLOP,IN_DTK!C$5,0))=FALSE,VLOOKUP($A45,DSLOP,IN_DTK!C$5,0),"")</f>
        <v>0</v>
      </c>
      <c r="D45" s="60">
        <f>IF(ISNA(VLOOKUP($A45,DSLOP,IN_DTK!D$5,0))=FALSE,VLOOKUP($A45,DSLOP,IN_DTK!D$5,0),"")</f>
        <v>0</v>
      </c>
      <c r="E45" s="61">
        <f>IF(ISNA(VLOOKUP($A45,DSLOP,IN_DTK!E$5,0))=FALSE,VLOOKUP($A45,DSLOP,IN_DTK!E$5,0),"")</f>
        <v>0</v>
      </c>
      <c r="F45" s="120">
        <f>IF(ISNA(VLOOKUP($A45,DSLOP,IN_DTK!F$5,0))=FALSE,VLOOKUP($A45,DSLOP,IN_DTK!F$5,0),"")</f>
        <v>0</v>
      </c>
      <c r="G45" s="77">
        <f>IF(ISNA(VLOOKUP($A45,DSLOP,IN_DTK!G$5,0))=FALSE,VLOOKUP($A45,DSLOP,IN_DTK!G$5,0),"")</f>
        <v>0</v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>
        <f>IF(ISNA(VLOOKUP($A45,DSLOP,IN_DTK!J$5,0))=FALSE,IF(J$8&lt;&gt;0,VLOOKUP($A45,DSLOP,IN_DTK!J$5,0),""),"")</f>
        <v>0</v>
      </c>
      <c r="K45" s="59" t="str">
        <f>IF(ISNA(VLOOKUP($A45,DSLOP,IN_DTK!K$5,0))=FALSE,IF(K$8&lt;&gt;0,VLOOKUP($A45,DSLOP,IN_DTK!K$5,0),""),"")</f>
        <v/>
      </c>
      <c r="L45" s="59">
        <f>IF(ISNA(VLOOKUP($A45,DSLOP,IN_DTK!L$5,0))=FALSE,IF(L$8&lt;&gt;0,VLOOKUP($A45,DSLOP,IN_DTK!L$5,0),""),"")</f>
        <v>0</v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>
        <f>IF(ISNA(VLOOKUP($A45,DSLOP,IN_DTK!P$5,0))=FALSE,IF(P$8&lt;&gt;0,VLOOKUP($A45,DSLOP,IN_DTK!P$5,0),""),"")</f>
        <v>0</v>
      </c>
      <c r="Q45" s="59">
        <f>IF(ISNA(VLOOKUP($A45,DSLOP,IN_DTK!Q$5,0))=FALSE,IF(Q$8&lt;&gt;0,VLOOKUP($A45,DSLOP,IN_DTK!Q$5,0),""),"")</f>
        <v>0</v>
      </c>
      <c r="R45" s="93" t="str">
        <f>IF(ISNA(VLOOKUP($A45,DSLOP,IN_DTK!R$5,0))=FALSE,IF(R$8&lt;&gt;0,VLOOKUP($A45,DSLOP,IN_DTK!R$5,0),""),"")</f>
        <v>Không</v>
      </c>
      <c r="S45" s="59">
        <f>IF(ISNA(VLOOKUP($A45,DSLOP,IN_DTK!S$5,0))=FALSE,IF(A$9&lt;&gt;0,VLOOKUP($A45,DSLOP,IN_DTK!S$5,0),""),"")</f>
        <v>0</v>
      </c>
    </row>
    <row r="46" spans="1:19" ht="20.100000000000001" customHeight="1">
      <c r="A46" s="58">
        <v>38</v>
      </c>
      <c r="B46" s="59">
        <v>38</v>
      </c>
      <c r="C46" s="59">
        <f>IF(ISNA(VLOOKUP($A46,DSLOP,IN_DTK!C$5,0))=FALSE,VLOOKUP($A46,DSLOP,IN_DTK!C$5,0),"")</f>
        <v>0</v>
      </c>
      <c r="D46" s="60">
        <f>IF(ISNA(VLOOKUP($A46,DSLOP,IN_DTK!D$5,0))=FALSE,VLOOKUP($A46,DSLOP,IN_DTK!D$5,0),"")</f>
        <v>0</v>
      </c>
      <c r="E46" s="61">
        <f>IF(ISNA(VLOOKUP($A46,DSLOP,IN_DTK!E$5,0))=FALSE,VLOOKUP($A46,DSLOP,IN_DTK!E$5,0),"")</f>
        <v>0</v>
      </c>
      <c r="F46" s="120">
        <f>IF(ISNA(VLOOKUP($A46,DSLOP,IN_DTK!F$5,0))=FALSE,VLOOKUP($A46,DSLOP,IN_DTK!F$5,0),"")</f>
        <v>0</v>
      </c>
      <c r="G46" s="77">
        <f>IF(ISNA(VLOOKUP($A46,DSLOP,IN_DTK!G$5,0))=FALSE,VLOOKUP($A46,DSLOP,IN_DTK!G$5,0),"")</f>
        <v>0</v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>
        <f>IF(ISNA(VLOOKUP($A46,DSLOP,IN_DTK!J$5,0))=FALSE,IF(J$8&lt;&gt;0,VLOOKUP($A46,DSLOP,IN_DTK!J$5,0),""),"")</f>
        <v>0</v>
      </c>
      <c r="K46" s="59" t="str">
        <f>IF(ISNA(VLOOKUP($A46,DSLOP,IN_DTK!K$5,0))=FALSE,IF(K$8&lt;&gt;0,VLOOKUP($A46,DSLOP,IN_DTK!K$5,0),""),"")</f>
        <v/>
      </c>
      <c r="L46" s="59">
        <f>IF(ISNA(VLOOKUP($A46,DSLOP,IN_DTK!L$5,0))=FALSE,IF(L$8&lt;&gt;0,VLOOKUP($A46,DSLOP,IN_DTK!L$5,0),""),"")</f>
        <v>0</v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>
        <f>IF(ISNA(VLOOKUP($A46,DSLOP,IN_DTK!P$5,0))=FALSE,IF(P$8&lt;&gt;0,VLOOKUP($A46,DSLOP,IN_DTK!P$5,0),""),"")</f>
        <v>0</v>
      </c>
      <c r="Q46" s="59">
        <f>IF(ISNA(VLOOKUP($A46,DSLOP,IN_DTK!Q$5,0))=FALSE,IF(Q$8&lt;&gt;0,VLOOKUP($A46,DSLOP,IN_DTK!Q$5,0),""),"")</f>
        <v>0</v>
      </c>
      <c r="R46" s="93" t="str">
        <f>IF(ISNA(VLOOKUP($A46,DSLOP,IN_DTK!R$5,0))=FALSE,IF(R$8&lt;&gt;0,VLOOKUP($A46,DSLOP,IN_DTK!R$5,0),""),"")</f>
        <v>Không</v>
      </c>
      <c r="S46" s="59">
        <f>IF(ISNA(VLOOKUP($A46,DSLOP,IN_DTK!S$5,0))=FALSE,IF(A$9&lt;&gt;0,VLOOKUP($A46,DSLOP,IN_DTK!S$5,0),""),"")</f>
        <v>0</v>
      </c>
    </row>
    <row r="47" spans="1:19" ht="20.100000000000001" customHeight="1">
      <c r="A47" s="58">
        <v>39</v>
      </c>
      <c r="B47" s="59">
        <v>39</v>
      </c>
      <c r="C47" s="59">
        <f>IF(ISNA(VLOOKUP($A47,DSLOP,IN_DTK!C$5,0))=FALSE,VLOOKUP($A47,DSLOP,IN_DTK!C$5,0),"")</f>
        <v>0</v>
      </c>
      <c r="D47" s="60">
        <f>IF(ISNA(VLOOKUP($A47,DSLOP,IN_DTK!D$5,0))=FALSE,VLOOKUP($A47,DSLOP,IN_DTK!D$5,0),"")</f>
        <v>0</v>
      </c>
      <c r="E47" s="61">
        <f>IF(ISNA(VLOOKUP($A47,DSLOP,IN_DTK!E$5,0))=FALSE,VLOOKUP($A47,DSLOP,IN_DTK!E$5,0),"")</f>
        <v>0</v>
      </c>
      <c r="F47" s="120">
        <f>IF(ISNA(VLOOKUP($A47,DSLOP,IN_DTK!F$5,0))=FALSE,VLOOKUP($A47,DSLOP,IN_DTK!F$5,0),"")</f>
        <v>0</v>
      </c>
      <c r="G47" s="77">
        <f>IF(ISNA(VLOOKUP($A47,DSLOP,IN_DTK!G$5,0))=FALSE,VLOOKUP($A47,DSLOP,IN_DTK!G$5,0),"")</f>
        <v>0</v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>
        <f>IF(ISNA(VLOOKUP($A47,DSLOP,IN_DTK!J$5,0))=FALSE,IF(J$8&lt;&gt;0,VLOOKUP($A47,DSLOP,IN_DTK!J$5,0),""),"")</f>
        <v>0</v>
      </c>
      <c r="K47" s="59" t="str">
        <f>IF(ISNA(VLOOKUP($A47,DSLOP,IN_DTK!K$5,0))=FALSE,IF(K$8&lt;&gt;0,VLOOKUP($A47,DSLOP,IN_DTK!K$5,0),""),"")</f>
        <v/>
      </c>
      <c r="L47" s="59">
        <f>IF(ISNA(VLOOKUP($A47,DSLOP,IN_DTK!L$5,0))=FALSE,IF(L$8&lt;&gt;0,VLOOKUP($A47,DSLOP,IN_DTK!L$5,0),""),"")</f>
        <v>0</v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>
        <f>IF(ISNA(VLOOKUP($A47,DSLOP,IN_DTK!P$5,0))=FALSE,IF(P$8&lt;&gt;0,VLOOKUP($A47,DSLOP,IN_DTK!P$5,0),""),"")</f>
        <v>0</v>
      </c>
      <c r="Q47" s="59">
        <f>IF(ISNA(VLOOKUP($A47,DSLOP,IN_DTK!Q$5,0))=FALSE,IF(Q$8&lt;&gt;0,VLOOKUP($A47,DSLOP,IN_DTK!Q$5,0),""),"")</f>
        <v>0</v>
      </c>
      <c r="R47" s="93" t="str">
        <f>IF(ISNA(VLOOKUP($A47,DSLOP,IN_DTK!R$5,0))=FALSE,IF(R$8&lt;&gt;0,VLOOKUP($A47,DSLOP,IN_DTK!R$5,0),""),"")</f>
        <v>Không</v>
      </c>
      <c r="S47" s="59">
        <f>IF(ISNA(VLOOKUP($A47,DSLOP,IN_DTK!S$5,0))=FALSE,IF(A$9&lt;&gt;0,VLOOKUP($A47,DSLOP,IN_DTK!S$5,0),""),"")</f>
        <v>0</v>
      </c>
    </row>
    <row r="48" spans="1:19" ht="20.100000000000001" customHeight="1">
      <c r="A48" s="58">
        <v>40</v>
      </c>
      <c r="B48" s="59">
        <v>40</v>
      </c>
      <c r="C48" s="59">
        <f>IF(ISNA(VLOOKUP($A48,DSLOP,IN_DTK!C$5,0))=FALSE,VLOOKUP($A48,DSLOP,IN_DTK!C$5,0),"")</f>
        <v>0</v>
      </c>
      <c r="D48" s="60">
        <f>IF(ISNA(VLOOKUP($A48,DSLOP,IN_DTK!D$5,0))=FALSE,VLOOKUP($A48,DSLOP,IN_DTK!D$5,0),"")</f>
        <v>0</v>
      </c>
      <c r="E48" s="61">
        <f>IF(ISNA(VLOOKUP($A48,DSLOP,IN_DTK!E$5,0))=FALSE,VLOOKUP($A48,DSLOP,IN_DTK!E$5,0),"")</f>
        <v>0</v>
      </c>
      <c r="F48" s="120">
        <f>IF(ISNA(VLOOKUP($A48,DSLOP,IN_DTK!F$5,0))=FALSE,VLOOKUP($A48,DSLOP,IN_DTK!F$5,0),"")</f>
        <v>0</v>
      </c>
      <c r="G48" s="77">
        <f>IF(ISNA(VLOOKUP($A48,DSLOP,IN_DTK!G$5,0))=FALSE,VLOOKUP($A48,DSLOP,IN_DTK!G$5,0),"")</f>
        <v>0</v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>
        <f>IF(ISNA(VLOOKUP($A48,DSLOP,IN_DTK!J$5,0))=FALSE,IF(J$8&lt;&gt;0,VLOOKUP($A48,DSLOP,IN_DTK!J$5,0),""),"")</f>
        <v>0</v>
      </c>
      <c r="K48" s="59" t="str">
        <f>IF(ISNA(VLOOKUP($A48,DSLOP,IN_DTK!K$5,0))=FALSE,IF(K$8&lt;&gt;0,VLOOKUP($A48,DSLOP,IN_DTK!K$5,0),""),"")</f>
        <v/>
      </c>
      <c r="L48" s="59">
        <f>IF(ISNA(VLOOKUP($A48,DSLOP,IN_DTK!L$5,0))=FALSE,IF(L$8&lt;&gt;0,VLOOKUP($A48,DSLOP,IN_DTK!L$5,0),""),"")</f>
        <v>0</v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>
        <f>IF(ISNA(VLOOKUP($A48,DSLOP,IN_DTK!P$5,0))=FALSE,IF(P$8&lt;&gt;0,VLOOKUP($A48,DSLOP,IN_DTK!P$5,0),""),"")</f>
        <v>0</v>
      </c>
      <c r="Q48" s="59">
        <f>IF(ISNA(VLOOKUP($A48,DSLOP,IN_DTK!Q$5,0))=FALSE,IF(Q$8&lt;&gt;0,VLOOKUP($A48,DSLOP,IN_DTK!Q$5,0),""),"")</f>
        <v>0</v>
      </c>
      <c r="R48" s="93" t="str">
        <f>IF(ISNA(VLOOKUP($A48,DSLOP,IN_DTK!R$5,0))=FALSE,IF(R$8&lt;&gt;0,VLOOKUP($A48,DSLOP,IN_DTK!R$5,0),""),"")</f>
        <v>Không</v>
      </c>
      <c r="S48" s="59">
        <f>IF(ISNA(VLOOKUP($A48,DSLOP,IN_DTK!S$5,0))=FALSE,IF(A$9&lt;&gt;0,VLOOKUP($A48,DSLOP,IN_DTK!S$5,0),""),"")</f>
        <v>0</v>
      </c>
    </row>
    <row r="49" spans="1:19" ht="20.100000000000001" customHeight="1">
      <c r="A49" s="58">
        <v>41</v>
      </c>
      <c r="B49" s="59">
        <v>41</v>
      </c>
      <c r="C49" s="59">
        <f>IF(ISNA(VLOOKUP($A49,DSLOP,IN_DTK!C$5,0))=FALSE,VLOOKUP($A49,DSLOP,IN_DTK!C$5,0),"")</f>
        <v>0</v>
      </c>
      <c r="D49" s="60">
        <f>IF(ISNA(VLOOKUP($A49,DSLOP,IN_DTK!D$5,0))=FALSE,VLOOKUP($A49,DSLOP,IN_DTK!D$5,0),"")</f>
        <v>0</v>
      </c>
      <c r="E49" s="61">
        <f>IF(ISNA(VLOOKUP($A49,DSLOP,IN_DTK!E$5,0))=FALSE,VLOOKUP($A49,DSLOP,IN_DTK!E$5,0),"")</f>
        <v>0</v>
      </c>
      <c r="F49" s="120">
        <f>IF(ISNA(VLOOKUP($A49,DSLOP,IN_DTK!F$5,0))=FALSE,VLOOKUP($A49,DSLOP,IN_DTK!F$5,0),"")</f>
        <v>0</v>
      </c>
      <c r="G49" s="77">
        <f>IF(ISNA(VLOOKUP($A49,DSLOP,IN_DTK!G$5,0))=FALSE,VLOOKUP($A49,DSLOP,IN_DTK!G$5,0),"")</f>
        <v>0</v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>
        <f>IF(ISNA(VLOOKUP($A49,DSLOP,IN_DTK!J$5,0))=FALSE,IF(J$8&lt;&gt;0,VLOOKUP($A49,DSLOP,IN_DTK!J$5,0),""),"")</f>
        <v>0</v>
      </c>
      <c r="K49" s="59" t="str">
        <f>IF(ISNA(VLOOKUP($A49,DSLOP,IN_DTK!K$5,0))=FALSE,IF(K$8&lt;&gt;0,VLOOKUP($A49,DSLOP,IN_DTK!K$5,0),""),"")</f>
        <v/>
      </c>
      <c r="L49" s="59">
        <f>IF(ISNA(VLOOKUP($A49,DSLOP,IN_DTK!L$5,0))=FALSE,IF(L$8&lt;&gt;0,VLOOKUP($A49,DSLOP,IN_DTK!L$5,0),""),"")</f>
        <v>0</v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>
        <f>IF(ISNA(VLOOKUP($A49,DSLOP,IN_DTK!P$5,0))=FALSE,IF(P$8&lt;&gt;0,VLOOKUP($A49,DSLOP,IN_DTK!P$5,0),""),"")</f>
        <v>0</v>
      </c>
      <c r="Q49" s="59">
        <f>IF(ISNA(VLOOKUP($A49,DSLOP,IN_DTK!Q$5,0))=FALSE,IF(Q$8&lt;&gt;0,VLOOKUP($A49,DSLOP,IN_DTK!Q$5,0),""),"")</f>
        <v>0</v>
      </c>
      <c r="R49" s="93" t="str">
        <f>IF(ISNA(VLOOKUP($A49,DSLOP,IN_DTK!R$5,0))=FALSE,IF(R$8&lt;&gt;0,VLOOKUP($A49,DSLOP,IN_DTK!R$5,0),""),"")</f>
        <v>Không</v>
      </c>
      <c r="S49" s="59">
        <f>IF(ISNA(VLOOKUP($A49,DSLOP,IN_DTK!S$5,0))=FALSE,IF(A$9&lt;&gt;0,VLOOKUP($A49,DSLOP,IN_DTK!S$5,0),""),"")</f>
        <v>0</v>
      </c>
    </row>
    <row r="50" spans="1:19" s="89" customFormat="1" ht="10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15.75" customHeight="1">
      <c r="A51" s="38"/>
      <c r="B51" s="38"/>
      <c r="C51" s="283" t="s">
        <v>48</v>
      </c>
      <c r="D51" s="283"/>
      <c r="E51" s="283"/>
      <c r="F51" s="283"/>
      <c r="G51" s="283"/>
      <c r="H51" s="283"/>
      <c r="I51" s="283"/>
      <c r="J51" s="283"/>
      <c r="K51" s="283"/>
      <c r="L51" s="284"/>
      <c r="M51" s="38"/>
      <c r="N51" s="38"/>
      <c r="O51" s="38"/>
      <c r="P51" s="38"/>
      <c r="Q51" s="38"/>
      <c r="R51" s="65"/>
      <c r="S51" s="71"/>
    </row>
    <row r="52" spans="1:19" ht="24">
      <c r="A52" s="38"/>
      <c r="B52" s="38"/>
      <c r="C52" s="44" t="s">
        <v>0</v>
      </c>
      <c r="D52" s="285" t="s">
        <v>49</v>
      </c>
      <c r="E52" s="286"/>
      <c r="F52" s="287"/>
      <c r="G52" s="36" t="s">
        <v>50</v>
      </c>
      <c r="H52" s="291" t="s">
        <v>51</v>
      </c>
      <c r="I52" s="292"/>
      <c r="J52" s="39"/>
      <c r="K52" s="39"/>
      <c r="L52" s="295" t="s">
        <v>18</v>
      </c>
      <c r="M52" s="295"/>
      <c r="N52" s="38"/>
      <c r="O52" s="38"/>
      <c r="P52" s="38"/>
      <c r="Q52" s="38"/>
      <c r="R52" s="65"/>
      <c r="S52" s="71"/>
    </row>
    <row r="53" spans="1:19" ht="12.75" customHeight="1">
      <c r="A53" s="38"/>
      <c r="B53" s="38"/>
      <c r="C53" s="46">
        <v>1</v>
      </c>
      <c r="D53" s="293" t="s">
        <v>52</v>
      </c>
      <c r="E53" s="294"/>
      <c r="F53" s="47"/>
      <c r="G53" s="46">
        <f>COUNTIF($Q$9:$Q$49,"&gt;=4")</f>
        <v>0</v>
      </c>
      <c r="H53" s="299">
        <f>G53/$G$55</f>
        <v>0</v>
      </c>
      <c r="I53" s="300"/>
      <c r="J53" s="39"/>
      <c r="K53" s="39"/>
      <c r="L53" s="298"/>
      <c r="M53" s="298"/>
      <c r="N53" s="38"/>
      <c r="O53" s="38"/>
      <c r="P53" s="38"/>
      <c r="Q53" s="38"/>
      <c r="R53" s="65"/>
      <c r="S53" s="71"/>
    </row>
    <row r="54" spans="1:19" ht="12.75" customHeight="1">
      <c r="A54" s="38"/>
      <c r="B54" s="38"/>
      <c r="C54" s="46">
        <v>2</v>
      </c>
      <c r="D54" s="293" t="s">
        <v>53</v>
      </c>
      <c r="E54" s="294"/>
      <c r="F54" s="47"/>
      <c r="G54" s="46">
        <f>COUNTIF($Q$9:$Q$49,"&lt;4")</f>
        <v>41</v>
      </c>
      <c r="H54" s="299">
        <f>G54/$G$55</f>
        <v>1</v>
      </c>
      <c r="I54" s="300"/>
      <c r="J54" s="39"/>
      <c r="K54" s="39"/>
      <c r="L54" s="298"/>
      <c r="M54" s="298"/>
      <c r="N54" s="38"/>
      <c r="O54" s="38"/>
      <c r="P54" s="38"/>
      <c r="Q54" s="38"/>
      <c r="R54" s="65"/>
      <c r="S54" s="71"/>
    </row>
    <row r="55" spans="1:19" ht="12.75" customHeight="1">
      <c r="A55" s="38"/>
      <c r="B55" s="38"/>
      <c r="C55" s="288" t="s">
        <v>54</v>
      </c>
      <c r="D55" s="289"/>
      <c r="E55" s="289"/>
      <c r="F55" s="290"/>
      <c r="G55" s="45">
        <f>SUM(G53:G54)</f>
        <v>41</v>
      </c>
      <c r="H55" s="296">
        <f>SUM(H53:I54)</f>
        <v>1</v>
      </c>
      <c r="I55" s="297"/>
      <c r="J55" s="39"/>
      <c r="K55" s="39"/>
      <c r="L55" s="298"/>
      <c r="M55" s="298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P56" s="302" t="str">
        <f ca="1">"Đà Nẵng, " &amp; TEXT(TODAY(),"dd/mm/yyyy")</f>
        <v>Đà Nẵng, 18/04/2019</v>
      </c>
      <c r="Q56" s="302"/>
      <c r="R56" s="302"/>
      <c r="S56" s="302"/>
    </row>
    <row r="57" spans="1:19" ht="12.75" customHeight="1">
      <c r="A57" s="38"/>
      <c r="B57" s="38"/>
      <c r="C57" s="40" t="s">
        <v>13</v>
      </c>
      <c r="F57" s="174" t="s">
        <v>262</v>
      </c>
      <c r="G57" s="189"/>
      <c r="H57" s="189"/>
      <c r="I57" s="195" t="s">
        <v>263</v>
      </c>
      <c r="J57" s="189"/>
      <c r="K57" s="172"/>
      <c r="M57" s="195"/>
      <c r="P57" s="264" t="s">
        <v>251</v>
      </c>
      <c r="Q57" s="264"/>
      <c r="R57" s="264"/>
      <c r="S57" s="264"/>
    </row>
    <row r="58" spans="1:19" ht="12" customHeight="1">
      <c r="A58" s="38"/>
      <c r="B58" s="38"/>
      <c r="E58" s="187"/>
      <c r="F58" s="194"/>
      <c r="G58" s="189"/>
      <c r="H58" s="189"/>
      <c r="I58" s="197" t="s">
        <v>264</v>
      </c>
      <c r="J58" s="189"/>
      <c r="K58" s="194"/>
      <c r="M58" s="190"/>
      <c r="P58" s="39"/>
      <c r="Q58" s="50"/>
      <c r="R58" s="50"/>
    </row>
    <row r="59" spans="1:19">
      <c r="A59" s="38"/>
      <c r="B59" s="38"/>
      <c r="E59" s="187"/>
      <c r="F59" s="166"/>
      <c r="G59" s="189"/>
      <c r="H59" s="189"/>
      <c r="I59" s="189"/>
      <c r="J59" s="189"/>
      <c r="K59" s="190"/>
      <c r="L59" s="190"/>
      <c r="M59" s="190"/>
      <c r="R59" s="43"/>
    </row>
    <row r="60" spans="1:19">
      <c r="A60" s="38"/>
      <c r="B60" s="38"/>
      <c r="G60" s="38"/>
      <c r="L60" s="40"/>
    </row>
    <row r="61" spans="1:19">
      <c r="A61" s="38"/>
      <c r="B61" s="38"/>
      <c r="G61" s="38"/>
      <c r="L61" s="40"/>
    </row>
    <row r="62" spans="1:19">
      <c r="A62" s="38"/>
      <c r="B62" s="38"/>
    </row>
    <row r="63" spans="1:19" s="90" customFormat="1" ht="12.75" customHeight="1">
      <c r="A63" s="67" t="s">
        <v>136</v>
      </c>
      <c r="C63" s="98" t="s">
        <v>346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301" t="s">
        <v>252</v>
      </c>
      <c r="Q63" s="301"/>
      <c r="R63" s="301"/>
      <c r="S63" s="301"/>
    </row>
  </sheetData>
  <mergeCells count="30">
    <mergeCell ref="P63:S63"/>
    <mergeCell ref="L53:M53"/>
    <mergeCell ref="P57:S57"/>
    <mergeCell ref="H54:I54"/>
    <mergeCell ref="L54:M54"/>
    <mergeCell ref="P56:S56"/>
    <mergeCell ref="C55:F55"/>
    <mergeCell ref="L52:M52"/>
    <mergeCell ref="H55:I55"/>
    <mergeCell ref="L55:M55"/>
    <mergeCell ref="H53:I53"/>
    <mergeCell ref="D54:E54"/>
    <mergeCell ref="C51:L51"/>
    <mergeCell ref="D52:F52"/>
    <mergeCell ref="H6:P6"/>
    <mergeCell ref="H52:I52"/>
    <mergeCell ref="D53:E5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21" type="noConversion"/>
  <conditionalFormatting sqref="R51:S55 C9:G49">
    <cfRule type="cellIs" dxfId="22" priority="7" stopIfTrue="1" operator="equal">
      <formula>0</formula>
    </cfRule>
  </conditionalFormatting>
  <conditionalFormatting sqref="B50:R50 S9:S50">
    <cfRule type="cellIs" dxfId="21" priority="2" stopIfTrue="1" operator="equal">
      <formula>0</formula>
    </cfRule>
  </conditionalFormatting>
  <conditionalFormatting sqref="Q9:Q49">
    <cfRule type="cellIs" dxfId="2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15" t="s">
        <v>280</v>
      </c>
      <c r="B1" s="315"/>
      <c r="C1" s="315"/>
      <c r="D1" s="315"/>
      <c r="E1" s="316" t="str">
        <f>DSSV!D1&amp;" * LỚP: "&amp;UPPER(DSSV!R1)</f>
        <v>DANH SÁCH HỌC VIÊN DỰ THI KẾT THÚC HỌC PHẦN * LỚP: K17MAC.DL</v>
      </c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4" s="121" customFormat="1" ht="18" customHeight="1">
      <c r="B2" s="315" t="s">
        <v>281</v>
      </c>
      <c r="C2" s="315"/>
      <c r="D2" s="315"/>
      <c r="E2" s="316" t="e">
        <f>"CHUYÊN NGÀNH: "&amp;VLOOKUP(RIGHT(DSSV!R1,3),CODEMON!$K$3:$L$27,2,0)</f>
        <v>#N/A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122" t="str">
        <f>"Số TC  : "&amp;DSSV!R2</f>
        <v>Số TC  : 3</v>
      </c>
    </row>
    <row r="3" spans="1:24" s="123" customFormat="1" ht="14.25">
      <c r="A3" s="317" t="str">
        <f>"MÔN: "&amp;UPPER(DSSV!G2)&amp;" * " &amp; "MÃ MÔN: "&amp;DSSV!G3</f>
        <v>MÔN: TÀI CHÍNH QUỐC TẾ * MÃ MÔN: FIN-A 600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124" t="str">
        <f>"Học kỳ : " &amp; DSSV!R3</f>
        <v>Học kỳ : 3</v>
      </c>
    </row>
    <row r="4" spans="1:24" s="123" customFormat="1" ht="15">
      <c r="A4" s="126" t="str">
        <f>DSSV!A4</f>
        <v>Thời gian : 18h00 ngày 21/4/2019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04" t="s">
        <v>0</v>
      </c>
      <c r="B6" s="304" t="s">
        <v>253</v>
      </c>
      <c r="C6" s="319" t="s">
        <v>254</v>
      </c>
      <c r="D6" s="321" t="s">
        <v>15</v>
      </c>
      <c r="E6" s="323" t="s">
        <v>248</v>
      </c>
      <c r="F6" s="304" t="s">
        <v>16</v>
      </c>
      <c r="G6" s="307" t="s">
        <v>255</v>
      </c>
      <c r="H6" s="308"/>
      <c r="I6" s="308"/>
      <c r="J6" s="308"/>
      <c r="K6" s="308"/>
      <c r="L6" s="308"/>
      <c r="M6" s="308"/>
      <c r="N6" s="309"/>
      <c r="O6" s="307" t="s">
        <v>256</v>
      </c>
      <c r="P6" s="308"/>
      <c r="Q6" s="309"/>
      <c r="R6" s="307" t="s">
        <v>257</v>
      </c>
      <c r="S6" s="309"/>
      <c r="T6" s="310" t="s">
        <v>18</v>
      </c>
      <c r="V6" s="135"/>
      <c r="W6" s="135"/>
    </row>
    <row r="7" spans="1:24" s="141" customFormat="1" ht="29.25" customHeight="1">
      <c r="A7" s="305"/>
      <c r="B7" s="305"/>
      <c r="C7" s="320"/>
      <c r="D7" s="322"/>
      <c r="E7" s="324"/>
      <c r="F7" s="305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11" t="s">
        <v>258</v>
      </c>
      <c r="P7" s="311" t="s">
        <v>259</v>
      </c>
      <c r="Q7" s="138" t="s">
        <v>141</v>
      </c>
      <c r="R7" s="139" t="s">
        <v>17</v>
      </c>
      <c r="S7" s="313" t="s">
        <v>23</v>
      </c>
      <c r="T7" s="310"/>
      <c r="U7" s="140"/>
      <c r="V7" s="135"/>
      <c r="W7" s="135"/>
      <c r="X7" s="140"/>
    </row>
    <row r="8" spans="1:24" s="146" customFormat="1" ht="18.75" customHeight="1">
      <c r="A8" s="318"/>
      <c r="B8" s="306"/>
      <c r="C8" s="320"/>
      <c r="D8" s="322"/>
      <c r="E8" s="325"/>
      <c r="F8" s="306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12"/>
      <c r="P8" s="312"/>
      <c r="Q8" s="143">
        <v>0.55000000000000004</v>
      </c>
      <c r="R8" s="143">
        <f>SUM(G8:Q8)</f>
        <v>1</v>
      </c>
      <c r="S8" s="314"/>
      <c r="T8" s="310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23312512854</v>
      </c>
      <c r="C9" s="149" t="str">
        <f>IF(ISNA(VLOOKUP($A9,DSLOP,DTK_AV!C$5,0))=FALSE,VLOOKUP($A9,DSLOP,DTK_AV!C$5,0),"")</f>
        <v>Đỗ Đình</v>
      </c>
      <c r="D9" s="150" t="str">
        <f>IF(ISNA(VLOOKUP($A9,DSLOP,DTK_AV!D$5,0))=FALSE,VLOOKUP($A9,DSLOP,DTK_AV!D$5,0),"")</f>
        <v>Duy</v>
      </c>
      <c r="E9" s="205">
        <f>IF(ISNA(VLOOKUP($A9,DSLOP,DTK_AV!E$5,0))=FALSE,VLOOKUP($A9,DSLOP,DTK_AV!E$5,0),"")</f>
        <v>30289</v>
      </c>
      <c r="F9" s="151" t="str">
        <f>IF(ISNA(VLOOKUP($A9,DSLOP,DTK_AV!F$5,0))=FALSE,VLOOKUP($A9,DSLOP,DTK_AV!F$5,0),"")</f>
        <v>K17MAC.DL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>
        <f>IF(ISNA(VLOOKUP($A9,DSLOP,DTK_AV!T$5,0))=FALSE,VLOOKUP($A9,DSLOP,DTK_AV!T$5,0),"")</f>
        <v>0</v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23312512855</v>
      </c>
      <c r="C10" s="149" t="str">
        <f>IF(ISNA(VLOOKUP($A10,DSLOP,DTK_AV!C$5,0))=FALSE,VLOOKUP($A10,DSLOP,DTK_AV!C$5,0),"")</f>
        <v>Hồ Sĩ</v>
      </c>
      <c r="D10" s="150" t="str">
        <f>IF(ISNA(VLOOKUP($A10,DSLOP,DTK_AV!D$5,0))=FALSE,VLOOKUP($A10,DSLOP,DTK_AV!D$5,0),"")</f>
        <v>Hướng</v>
      </c>
      <c r="E10" s="205">
        <f>IF(ISNA(VLOOKUP($A10,DSLOP,DTK_AV!E$5,0))=FALSE,VLOOKUP($A10,DSLOP,DTK_AV!E$5,0),"")</f>
        <v>29443</v>
      </c>
      <c r="F10" s="151" t="str">
        <f>IF(ISNA(VLOOKUP($A10,DSLOP,DTK_AV!F$5,0))=FALSE,VLOOKUP($A10,DSLOP,DTK_AV!F$5,0),"")</f>
        <v>K17MAC.DL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>
        <f>IF(ISNA(VLOOKUP($A10,DSLOP,DTK_AV!T$5,0))=FALSE,VLOOKUP($A10,DSLOP,DTK_AV!T$5,0),"")</f>
        <v>0</v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23312512856</v>
      </c>
      <c r="C11" s="149" t="str">
        <f>IF(ISNA(VLOOKUP($A11,DSLOP,DTK_AV!C$5,0))=FALSE,VLOOKUP($A11,DSLOP,DTK_AV!C$5,0),"")</f>
        <v>Huỳnh Thanh</v>
      </c>
      <c r="D11" s="150" t="str">
        <f>IF(ISNA(VLOOKUP($A11,DSLOP,DTK_AV!D$5,0))=FALSE,VLOOKUP($A11,DSLOP,DTK_AV!D$5,0),"")</f>
        <v>Long</v>
      </c>
      <c r="E11" s="205">
        <f>IF(ISNA(VLOOKUP($A11,DSLOP,DTK_AV!E$5,0))=FALSE,VLOOKUP($A11,DSLOP,DTK_AV!E$5,0),"")</f>
        <v>29521</v>
      </c>
      <c r="F11" s="151" t="str">
        <f>IF(ISNA(VLOOKUP($A11,DSLOP,DTK_AV!F$5,0))=FALSE,VLOOKUP($A11,DSLOP,DTK_AV!F$5,0),"")</f>
        <v>K17MAC.DL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>
        <f>IF(ISNA(VLOOKUP($A11,DSLOP,DTK_AV!T$5,0))=FALSE,VLOOKUP($A11,DSLOP,DTK_AV!T$5,0),"")</f>
        <v>0</v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23302512857</v>
      </c>
      <c r="C12" s="149" t="str">
        <f>IF(ISNA(VLOOKUP($A12,DSLOP,DTK_AV!C$5,0))=FALSE,VLOOKUP($A12,DSLOP,DTK_AV!C$5,0),"")</f>
        <v xml:space="preserve">Đỗ Thị Lê </v>
      </c>
      <c r="D12" s="150" t="str">
        <f>IF(ISNA(VLOOKUP($A12,DSLOP,DTK_AV!D$5,0))=FALSE,VLOOKUP($A12,DSLOP,DTK_AV!D$5,0),"")</f>
        <v>Phượng</v>
      </c>
      <c r="E12" s="205">
        <f>IF(ISNA(VLOOKUP($A12,DSLOP,DTK_AV!E$5,0))=FALSE,VLOOKUP($A12,DSLOP,DTK_AV!E$5,0),"")</f>
        <v>32972</v>
      </c>
      <c r="F12" s="151" t="str">
        <f>IF(ISNA(VLOOKUP($A12,DSLOP,DTK_AV!F$5,0))=FALSE,VLOOKUP($A12,DSLOP,DTK_AV!F$5,0),"")</f>
        <v>K17MAC.DL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>
        <f>IF(ISNA(VLOOKUP($A12,DSLOP,DTK_AV!T$5,0))=FALSE,VLOOKUP($A12,DSLOP,DTK_AV!T$5,0),"")</f>
        <v>0</v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23302512858</v>
      </c>
      <c r="C13" s="149" t="str">
        <f>IF(ISNA(VLOOKUP($A13,DSLOP,DTK_AV!C$5,0))=FALSE,VLOOKUP($A13,DSLOP,DTK_AV!C$5,0),"")</f>
        <v xml:space="preserve">Đào Thị Thu </v>
      </c>
      <c r="D13" s="150" t="str">
        <f>IF(ISNA(VLOOKUP($A13,DSLOP,DTK_AV!D$5,0))=FALSE,VLOOKUP($A13,DSLOP,DTK_AV!D$5,0),"")</f>
        <v>Thảo</v>
      </c>
      <c r="E13" s="205">
        <f>IF(ISNA(VLOOKUP($A13,DSLOP,DTK_AV!E$5,0))=FALSE,VLOOKUP($A13,DSLOP,DTK_AV!E$5,0),"")</f>
        <v>33679</v>
      </c>
      <c r="F13" s="151" t="str">
        <f>IF(ISNA(VLOOKUP($A13,DSLOP,DTK_AV!F$5,0))=FALSE,VLOOKUP($A13,DSLOP,DTK_AV!F$5,0),"")</f>
        <v>K17MAC.DL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>
        <f>IF(ISNA(VLOOKUP($A13,DSLOP,DTK_AV!T$5,0))=FALSE,VLOOKUP($A13,DSLOP,DTK_AV!T$5,0),"")</f>
        <v>0</v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23312512859</v>
      </c>
      <c r="C14" s="149" t="str">
        <f>IF(ISNA(VLOOKUP($A14,DSLOP,DTK_AV!C$5,0))=FALSE,VLOOKUP($A14,DSLOP,DTK_AV!C$5,0),"")</f>
        <v xml:space="preserve">Nguyễn Đình </v>
      </c>
      <c r="D14" s="150" t="str">
        <f>IF(ISNA(VLOOKUP($A14,DSLOP,DTK_AV!D$5,0))=FALSE,VLOOKUP($A14,DSLOP,DTK_AV!D$5,0),"")</f>
        <v>Triều</v>
      </c>
      <c r="E14" s="205">
        <f>IF(ISNA(VLOOKUP($A14,DSLOP,DTK_AV!E$5,0))=FALSE,VLOOKUP($A14,DSLOP,DTK_AV!E$5,0),"")</f>
        <v>28500</v>
      </c>
      <c r="F14" s="151" t="str">
        <f>IF(ISNA(VLOOKUP($A14,DSLOP,DTK_AV!F$5,0))=FALSE,VLOOKUP($A14,DSLOP,DTK_AV!F$5,0),"")</f>
        <v>K17MAC.DL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>
        <f>IF(ISNA(VLOOKUP($A14,DSLOP,DTK_AV!T$5,0))=FALSE,VLOOKUP($A14,DSLOP,DTK_AV!T$5,0),"")</f>
        <v>0</v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0</v>
      </c>
      <c r="C15" s="149">
        <f>IF(ISNA(VLOOKUP($A15,DSLOP,DTK_AV!C$5,0))=FALSE,VLOOKUP($A15,DSLOP,DTK_AV!C$5,0),"")</f>
        <v>0</v>
      </c>
      <c r="D15" s="150">
        <f>IF(ISNA(VLOOKUP($A15,DSLOP,DTK_AV!D$5,0))=FALSE,VLOOKUP($A15,DSLOP,DTK_AV!D$5,0),"")</f>
        <v>0</v>
      </c>
      <c r="E15" s="205">
        <f>IF(ISNA(VLOOKUP($A15,DSLOP,DTK_AV!E$5,0))=FALSE,VLOOKUP($A15,DSLOP,DTK_AV!E$5,0),"")</f>
        <v>0</v>
      </c>
      <c r="F15" s="151">
        <f>IF(ISNA(VLOOKUP($A15,DSLOP,DTK_AV!F$5,0))=FALSE,VLOOKUP($A15,DSLOP,DTK_AV!F$5,0),"")</f>
        <v>0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>
        <f>IF(ISNA(VLOOKUP($A15,DSLOP,DTK_AV!T$5,0))=FALSE,VLOOKUP($A15,DSLOP,DTK_AV!T$5,0),"")</f>
        <v>0</v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0</v>
      </c>
      <c r="C16" s="149">
        <f>IF(ISNA(VLOOKUP($A16,DSLOP,DTK_AV!C$5,0))=FALSE,VLOOKUP($A16,DSLOP,DTK_AV!C$5,0),"")</f>
        <v>0</v>
      </c>
      <c r="D16" s="150">
        <f>IF(ISNA(VLOOKUP($A16,DSLOP,DTK_AV!D$5,0))=FALSE,VLOOKUP($A16,DSLOP,DTK_AV!D$5,0),"")</f>
        <v>0</v>
      </c>
      <c r="E16" s="205">
        <f>IF(ISNA(VLOOKUP($A16,DSLOP,DTK_AV!E$5,0))=FALSE,VLOOKUP($A16,DSLOP,DTK_AV!E$5,0),"")</f>
        <v>0</v>
      </c>
      <c r="F16" s="151">
        <f>IF(ISNA(VLOOKUP($A16,DSLOP,DTK_AV!F$5,0))=FALSE,VLOOKUP($A16,DSLOP,DTK_AV!F$5,0),"")</f>
        <v>0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>
        <f>IF(ISNA(VLOOKUP($A16,DSLOP,DTK_AV!T$5,0))=FALSE,VLOOKUP($A16,DSLOP,DTK_AV!T$5,0),"")</f>
        <v>0</v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0</v>
      </c>
      <c r="C17" s="149">
        <f>IF(ISNA(VLOOKUP($A17,DSLOP,DTK_AV!C$5,0))=FALSE,VLOOKUP($A17,DSLOP,DTK_AV!C$5,0),"")</f>
        <v>0</v>
      </c>
      <c r="D17" s="150">
        <f>IF(ISNA(VLOOKUP($A17,DSLOP,DTK_AV!D$5,0))=FALSE,VLOOKUP($A17,DSLOP,DTK_AV!D$5,0),"")</f>
        <v>0</v>
      </c>
      <c r="E17" s="205">
        <f>IF(ISNA(VLOOKUP($A17,DSLOP,DTK_AV!E$5,0))=FALSE,VLOOKUP($A17,DSLOP,DTK_AV!E$5,0),"")</f>
        <v>0</v>
      </c>
      <c r="F17" s="151">
        <f>IF(ISNA(VLOOKUP($A17,DSLOP,DTK_AV!F$5,0))=FALSE,VLOOKUP($A17,DSLOP,DTK_AV!F$5,0),"")</f>
        <v>0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>
        <f>IF(ISNA(VLOOKUP($A17,DSLOP,DTK_AV!T$5,0))=FALSE,VLOOKUP($A17,DSLOP,DTK_AV!T$5,0),"")</f>
        <v>0</v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0</v>
      </c>
      <c r="C18" s="149">
        <f>IF(ISNA(VLOOKUP($A18,DSLOP,DTK_AV!C$5,0))=FALSE,VLOOKUP($A18,DSLOP,DTK_AV!C$5,0),"")</f>
        <v>0</v>
      </c>
      <c r="D18" s="150">
        <f>IF(ISNA(VLOOKUP($A18,DSLOP,DTK_AV!D$5,0))=FALSE,VLOOKUP($A18,DSLOP,DTK_AV!D$5,0),"")</f>
        <v>0</v>
      </c>
      <c r="E18" s="205">
        <f>IF(ISNA(VLOOKUP($A18,DSLOP,DTK_AV!E$5,0))=FALSE,VLOOKUP($A18,DSLOP,DTK_AV!E$5,0),"")</f>
        <v>0</v>
      </c>
      <c r="F18" s="151">
        <f>IF(ISNA(VLOOKUP($A18,DSLOP,DTK_AV!F$5,0))=FALSE,VLOOKUP($A18,DSLOP,DTK_AV!F$5,0),"")</f>
        <v>0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>
        <f>IF(ISNA(VLOOKUP($A18,DSLOP,DTK_AV!T$5,0))=FALSE,VLOOKUP($A18,DSLOP,DTK_AV!T$5,0),"")</f>
        <v>0</v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0</v>
      </c>
      <c r="C19" s="149">
        <f>IF(ISNA(VLOOKUP($A19,DSLOP,DTK_AV!C$5,0))=FALSE,VLOOKUP($A19,DSLOP,DTK_AV!C$5,0),"")</f>
        <v>0</v>
      </c>
      <c r="D19" s="150">
        <f>IF(ISNA(VLOOKUP($A19,DSLOP,DTK_AV!D$5,0))=FALSE,VLOOKUP($A19,DSLOP,DTK_AV!D$5,0),"")</f>
        <v>0</v>
      </c>
      <c r="E19" s="205">
        <f>IF(ISNA(VLOOKUP($A19,DSLOP,DTK_AV!E$5,0))=FALSE,VLOOKUP($A19,DSLOP,DTK_AV!E$5,0),"")</f>
        <v>0</v>
      </c>
      <c r="F19" s="151">
        <f>IF(ISNA(VLOOKUP($A19,DSLOP,DTK_AV!F$5,0))=FALSE,VLOOKUP($A19,DSLOP,DTK_AV!F$5,0),"")</f>
        <v>0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>
        <f>IF(ISNA(VLOOKUP($A19,DSLOP,DTK_AV!T$5,0))=FALSE,VLOOKUP($A19,DSLOP,DTK_AV!T$5,0),"")</f>
        <v>0</v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0</v>
      </c>
      <c r="C20" s="149">
        <f>IF(ISNA(VLOOKUP($A20,DSLOP,DTK_AV!C$5,0))=FALSE,VLOOKUP($A20,DSLOP,DTK_AV!C$5,0),"")</f>
        <v>0</v>
      </c>
      <c r="D20" s="150">
        <f>IF(ISNA(VLOOKUP($A20,DSLOP,DTK_AV!D$5,0))=FALSE,VLOOKUP($A20,DSLOP,DTK_AV!D$5,0),"")</f>
        <v>0</v>
      </c>
      <c r="E20" s="205">
        <f>IF(ISNA(VLOOKUP($A20,DSLOP,DTK_AV!E$5,0))=FALSE,VLOOKUP($A20,DSLOP,DTK_AV!E$5,0),"")</f>
        <v>0</v>
      </c>
      <c r="F20" s="151">
        <f>IF(ISNA(VLOOKUP($A20,DSLOP,DTK_AV!F$5,0))=FALSE,VLOOKUP($A20,DSLOP,DTK_AV!F$5,0),"")</f>
        <v>0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>
        <f>IF(ISNA(VLOOKUP($A20,DSLOP,DTK_AV!T$5,0))=FALSE,VLOOKUP($A20,DSLOP,DTK_AV!T$5,0),"")</f>
        <v>0</v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>
        <f>IF(ISNA(VLOOKUP($A21,DSLOP,DTK_AV!T$5,0))=FALSE,VLOOKUP($A21,DSLOP,DTK_AV!T$5,0),"")</f>
        <v>0</v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>
        <f>IF(ISNA(VLOOKUP($A22,DSLOP,DTK_AV!T$5,0))=FALSE,VLOOKUP($A22,DSLOP,DTK_AV!T$5,0),"")</f>
        <v>0</v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>
        <f>IF(ISNA(VLOOKUP($A23,DSLOP,DTK_AV!T$5,0))=FALSE,VLOOKUP($A23,DSLOP,DTK_AV!T$5,0),"")</f>
        <v>0</v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>
        <f>IF(ISNA(VLOOKUP($A24,DSLOP,DTK_AV!T$5,0))=FALSE,VLOOKUP($A24,DSLOP,DTK_AV!T$5,0),"")</f>
        <v>0</v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>
        <f>IF(ISNA(VLOOKUP($A25,DSLOP,DTK_AV!T$5,0))=FALSE,VLOOKUP($A25,DSLOP,DTK_AV!T$5,0),"")</f>
        <v>0</v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>
        <f>IF(ISNA(VLOOKUP($A26,DSLOP,DTK_AV!T$5,0))=FALSE,VLOOKUP($A26,DSLOP,DTK_AV!T$5,0),"")</f>
        <v>0</v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>
        <f>IF(ISNA(VLOOKUP($A27,DSLOP,DTK_AV!T$5,0))=FALSE,VLOOKUP($A27,DSLOP,DTK_AV!T$5,0),"")</f>
        <v>0</v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>
        <f>IF(ISNA(VLOOKUP($A28,DSLOP,DTK_AV!T$5,0))=FALSE,VLOOKUP($A28,DSLOP,DTK_AV!T$5,0),"")</f>
        <v>0</v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>
        <f>IF(ISNA(VLOOKUP($A40,DSLOP,DTK_AV!B$5,0))=FALSE,VLOOKUP($A40,DSLOP,DTK_AV!B$5,0),"")</f>
        <v>0</v>
      </c>
      <c r="C40" s="149">
        <f>IF(ISNA(VLOOKUP($A40,DSLOP,DTK_AV!C$5,0))=FALSE,VLOOKUP($A40,DSLOP,DTK_AV!C$5,0),"")</f>
        <v>0</v>
      </c>
      <c r="D40" s="150">
        <f>IF(ISNA(VLOOKUP($A40,DSLOP,DTK_AV!D$5,0))=FALSE,VLOOKUP($A40,DSLOP,DTK_AV!D$5,0),"")</f>
        <v>0</v>
      </c>
      <c r="E40" s="205">
        <f>IF(ISNA(VLOOKUP($A40,DSLOP,DTK_AV!E$5,0))=FALSE,VLOOKUP($A40,DSLOP,DTK_AV!E$5,0),"")</f>
        <v>0</v>
      </c>
      <c r="F40" s="151">
        <f>IF(ISNA(VLOOKUP($A40,DSLOP,DTK_AV!F$5,0))=FALSE,VLOOKUP($A40,DSLOP,DTK_AV!F$5,0),"")</f>
        <v>0</v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>
        <f>IF(ISNA(VLOOKUP($A40,DSLOP,DTK_AV!T$5,0))=FALSE,VLOOKUP($A40,DSLOP,DTK_AV!T$5,0),"")</f>
        <v>0</v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>
        <f>IF(ISNA(VLOOKUP($A41,DSLOP,DTK_AV!B$5,0))=FALSE,VLOOKUP($A41,DSLOP,DTK_AV!B$5,0),"")</f>
        <v>0</v>
      </c>
      <c r="C41" s="149">
        <f>IF(ISNA(VLOOKUP($A41,DSLOP,DTK_AV!C$5,0))=FALSE,VLOOKUP($A41,DSLOP,DTK_AV!C$5,0),"")</f>
        <v>0</v>
      </c>
      <c r="D41" s="150">
        <f>IF(ISNA(VLOOKUP($A41,DSLOP,DTK_AV!D$5,0))=FALSE,VLOOKUP($A41,DSLOP,DTK_AV!D$5,0),"")</f>
        <v>0</v>
      </c>
      <c r="E41" s="205">
        <f>IF(ISNA(VLOOKUP($A41,DSLOP,DTK_AV!E$5,0))=FALSE,VLOOKUP($A41,DSLOP,DTK_AV!E$5,0),"")</f>
        <v>0</v>
      </c>
      <c r="F41" s="151">
        <f>IF(ISNA(VLOOKUP($A41,DSLOP,DTK_AV!F$5,0))=FALSE,VLOOKUP($A41,DSLOP,DTK_AV!F$5,0),"")</f>
        <v>0</v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>
        <f>IF(ISNA(VLOOKUP($A41,DSLOP,DTK_AV!T$5,0))=FALSE,VLOOKUP($A41,DSLOP,DTK_AV!T$5,0),"")</f>
        <v>0</v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>
        <f>IF(ISNA(VLOOKUP($A42,DSLOP,DTK_AV!B$5,0))=FALSE,VLOOKUP($A42,DSLOP,DTK_AV!B$5,0),"")</f>
        <v>0</v>
      </c>
      <c r="C42" s="149">
        <f>IF(ISNA(VLOOKUP($A42,DSLOP,DTK_AV!C$5,0))=FALSE,VLOOKUP($A42,DSLOP,DTK_AV!C$5,0),"")</f>
        <v>0</v>
      </c>
      <c r="D42" s="150">
        <f>IF(ISNA(VLOOKUP($A42,DSLOP,DTK_AV!D$5,0))=FALSE,VLOOKUP($A42,DSLOP,DTK_AV!D$5,0),"")</f>
        <v>0</v>
      </c>
      <c r="E42" s="205">
        <f>IF(ISNA(VLOOKUP($A42,DSLOP,DTK_AV!E$5,0))=FALSE,VLOOKUP($A42,DSLOP,DTK_AV!E$5,0),"")</f>
        <v>0</v>
      </c>
      <c r="F42" s="151">
        <f>IF(ISNA(VLOOKUP($A42,DSLOP,DTK_AV!F$5,0))=FALSE,VLOOKUP($A42,DSLOP,DTK_AV!F$5,0),"")</f>
        <v>0</v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>
        <f>IF(ISNA(VLOOKUP($A42,DSLOP,DTK_AV!T$5,0))=FALSE,VLOOKUP($A42,DSLOP,DTK_AV!T$5,0),"")</f>
        <v>0</v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>
        <f>IF(ISNA(VLOOKUP($A43,DSLOP,DTK_AV!B$5,0))=FALSE,VLOOKUP($A43,DSLOP,DTK_AV!B$5,0),"")</f>
        <v>0</v>
      </c>
      <c r="C43" s="149">
        <f>IF(ISNA(VLOOKUP($A43,DSLOP,DTK_AV!C$5,0))=FALSE,VLOOKUP($A43,DSLOP,DTK_AV!C$5,0),"")</f>
        <v>0</v>
      </c>
      <c r="D43" s="150">
        <f>IF(ISNA(VLOOKUP($A43,DSLOP,DTK_AV!D$5,0))=FALSE,VLOOKUP($A43,DSLOP,DTK_AV!D$5,0),"")</f>
        <v>0</v>
      </c>
      <c r="E43" s="205">
        <f>IF(ISNA(VLOOKUP($A43,DSLOP,DTK_AV!E$5,0))=FALSE,VLOOKUP($A43,DSLOP,DTK_AV!E$5,0),"")</f>
        <v>0</v>
      </c>
      <c r="F43" s="151">
        <f>IF(ISNA(VLOOKUP($A43,DSLOP,DTK_AV!F$5,0))=FALSE,VLOOKUP($A43,DSLOP,DTK_AV!F$5,0),"")</f>
        <v>0</v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>
        <f>IF(ISNA(VLOOKUP($A43,DSLOP,DTK_AV!T$5,0))=FALSE,VLOOKUP($A43,DSLOP,DTK_AV!T$5,0),"")</f>
        <v>0</v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>
        <f>IF(ISNA(VLOOKUP($A44,DSLOP,DTK_AV!B$5,0))=FALSE,VLOOKUP($A44,DSLOP,DTK_AV!B$5,0),"")</f>
        <v>0</v>
      </c>
      <c r="C44" s="149">
        <f>IF(ISNA(VLOOKUP($A44,DSLOP,DTK_AV!C$5,0))=FALSE,VLOOKUP($A44,DSLOP,DTK_AV!C$5,0),"")</f>
        <v>0</v>
      </c>
      <c r="D44" s="150">
        <f>IF(ISNA(VLOOKUP($A44,DSLOP,DTK_AV!D$5,0))=FALSE,VLOOKUP($A44,DSLOP,DTK_AV!D$5,0),"")</f>
        <v>0</v>
      </c>
      <c r="E44" s="205">
        <f>IF(ISNA(VLOOKUP($A44,DSLOP,DTK_AV!E$5,0))=FALSE,VLOOKUP($A44,DSLOP,DTK_AV!E$5,0),"")</f>
        <v>0</v>
      </c>
      <c r="F44" s="151">
        <f>IF(ISNA(VLOOKUP($A44,DSLOP,DTK_AV!F$5,0))=FALSE,VLOOKUP($A44,DSLOP,DTK_AV!F$5,0),"")</f>
        <v>0</v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>
        <f>IF(ISNA(VLOOKUP($A44,DSLOP,DTK_AV!T$5,0))=FALSE,VLOOKUP($A44,DSLOP,DTK_AV!T$5,0),"")</f>
        <v>0</v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>
        <f>IF(ISNA(VLOOKUP($A45,DSLOP,DTK_AV!B$5,0))=FALSE,VLOOKUP($A45,DSLOP,DTK_AV!B$5,0),"")</f>
        <v>0</v>
      </c>
      <c r="C45" s="149">
        <f>IF(ISNA(VLOOKUP($A45,DSLOP,DTK_AV!C$5,0))=FALSE,VLOOKUP($A45,DSLOP,DTK_AV!C$5,0),"")</f>
        <v>0</v>
      </c>
      <c r="D45" s="150">
        <f>IF(ISNA(VLOOKUP($A45,DSLOP,DTK_AV!D$5,0))=FALSE,VLOOKUP($A45,DSLOP,DTK_AV!D$5,0),"")</f>
        <v>0</v>
      </c>
      <c r="E45" s="205">
        <f>IF(ISNA(VLOOKUP($A45,DSLOP,DTK_AV!E$5,0))=FALSE,VLOOKUP($A45,DSLOP,DTK_AV!E$5,0),"")</f>
        <v>0</v>
      </c>
      <c r="F45" s="151">
        <f>IF(ISNA(VLOOKUP($A45,DSLOP,DTK_AV!F$5,0))=FALSE,VLOOKUP($A45,DSLOP,DTK_AV!F$5,0),"")</f>
        <v>0</v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>
        <f>IF(ISNA(VLOOKUP($A45,DSLOP,DTK_AV!T$5,0))=FALSE,VLOOKUP($A45,DSLOP,DTK_AV!T$5,0),"")</f>
        <v>0</v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>
        <f>IF(ISNA(VLOOKUP($A46,DSLOP,DTK_AV!B$5,0))=FALSE,VLOOKUP($A46,DSLOP,DTK_AV!B$5,0),"")</f>
        <v>0</v>
      </c>
      <c r="C46" s="149">
        <f>IF(ISNA(VLOOKUP($A46,DSLOP,DTK_AV!C$5,0))=FALSE,VLOOKUP($A46,DSLOP,DTK_AV!C$5,0),"")</f>
        <v>0</v>
      </c>
      <c r="D46" s="150">
        <f>IF(ISNA(VLOOKUP($A46,DSLOP,DTK_AV!D$5,0))=FALSE,VLOOKUP($A46,DSLOP,DTK_AV!D$5,0),"")</f>
        <v>0</v>
      </c>
      <c r="E46" s="205">
        <f>IF(ISNA(VLOOKUP($A46,DSLOP,DTK_AV!E$5,0))=FALSE,VLOOKUP($A46,DSLOP,DTK_AV!E$5,0),"")</f>
        <v>0</v>
      </c>
      <c r="F46" s="151">
        <f>IF(ISNA(VLOOKUP($A46,DSLOP,DTK_AV!F$5,0))=FALSE,VLOOKUP($A46,DSLOP,DTK_AV!F$5,0),"")</f>
        <v>0</v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>
        <f>IF(ISNA(VLOOKUP($A46,DSLOP,DTK_AV!T$5,0))=FALSE,VLOOKUP($A46,DSLOP,DTK_AV!T$5,0),"")</f>
        <v>0</v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>
        <f>IF(ISNA(VLOOKUP($A47,DSLOP,DTK_AV!B$5,0))=FALSE,VLOOKUP($A47,DSLOP,DTK_AV!B$5,0),"")</f>
        <v>0</v>
      </c>
      <c r="C47" s="149">
        <f>IF(ISNA(VLOOKUP($A47,DSLOP,DTK_AV!C$5,0))=FALSE,VLOOKUP($A47,DSLOP,DTK_AV!C$5,0),"")</f>
        <v>0</v>
      </c>
      <c r="D47" s="150">
        <f>IF(ISNA(VLOOKUP($A47,DSLOP,DTK_AV!D$5,0))=FALSE,VLOOKUP($A47,DSLOP,DTK_AV!D$5,0),"")</f>
        <v>0</v>
      </c>
      <c r="E47" s="205">
        <f>IF(ISNA(VLOOKUP($A47,DSLOP,DTK_AV!E$5,0))=FALSE,VLOOKUP($A47,DSLOP,DTK_AV!E$5,0),"")</f>
        <v>0</v>
      </c>
      <c r="F47" s="151">
        <f>IF(ISNA(VLOOKUP($A47,DSLOP,DTK_AV!F$5,0))=FALSE,VLOOKUP($A47,DSLOP,DTK_AV!F$5,0),"")</f>
        <v>0</v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>
        <f>IF(ISNA(VLOOKUP($A47,DSLOP,DTK_AV!T$5,0))=FALSE,VLOOKUP($A47,DSLOP,DTK_AV!T$5,0),"")</f>
        <v>0</v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>
        <f>IF(ISNA(VLOOKUP($A48,DSLOP,DTK_AV!B$5,0))=FALSE,VLOOKUP($A48,DSLOP,DTK_AV!B$5,0),"")</f>
        <v>0</v>
      </c>
      <c r="C48" s="149">
        <f>IF(ISNA(VLOOKUP($A48,DSLOP,DTK_AV!C$5,0))=FALSE,VLOOKUP($A48,DSLOP,DTK_AV!C$5,0),"")</f>
        <v>0</v>
      </c>
      <c r="D48" s="150">
        <f>IF(ISNA(VLOOKUP($A48,DSLOP,DTK_AV!D$5,0))=FALSE,VLOOKUP($A48,DSLOP,DTK_AV!D$5,0),"")</f>
        <v>0</v>
      </c>
      <c r="E48" s="205">
        <f>IF(ISNA(VLOOKUP($A48,DSLOP,DTK_AV!E$5,0))=FALSE,VLOOKUP($A48,DSLOP,DTK_AV!E$5,0),"")</f>
        <v>0</v>
      </c>
      <c r="F48" s="151">
        <f>IF(ISNA(VLOOKUP($A48,DSLOP,DTK_AV!F$5,0))=FALSE,VLOOKUP($A48,DSLOP,DTK_AV!F$5,0),"")</f>
        <v>0</v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>
        <f>IF(ISNA(VLOOKUP($A48,DSLOP,DTK_AV!T$5,0))=FALSE,VLOOKUP($A48,DSLOP,DTK_AV!T$5,0),"")</f>
        <v>0</v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>
        <f>IF(ISNA(VLOOKUP($A49,DSLOP,DTK_AV!B$5,0))=FALSE,VLOOKUP($A49,DSLOP,DTK_AV!B$5,0),"")</f>
        <v>0</v>
      </c>
      <c r="C49" s="149">
        <f>IF(ISNA(VLOOKUP($A49,DSLOP,DTK_AV!C$5,0))=FALSE,VLOOKUP($A49,DSLOP,DTK_AV!C$5,0),"")</f>
        <v>0</v>
      </c>
      <c r="D49" s="150">
        <f>IF(ISNA(VLOOKUP($A49,DSLOP,DTK_AV!D$5,0))=FALSE,VLOOKUP($A49,DSLOP,DTK_AV!D$5,0),"")</f>
        <v>0</v>
      </c>
      <c r="E49" s="205">
        <f>IF(ISNA(VLOOKUP($A49,DSLOP,DTK_AV!E$5,0))=FALSE,VLOOKUP($A49,DSLOP,DTK_AV!E$5,0),"")</f>
        <v>0</v>
      </c>
      <c r="F49" s="151">
        <f>IF(ISNA(VLOOKUP($A49,DSLOP,DTK_AV!F$5,0))=FALSE,VLOOKUP($A49,DSLOP,DTK_AV!F$5,0),"")</f>
        <v>0</v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>
        <f>IF(ISNA(VLOOKUP($A49,DSLOP,DTK_AV!T$5,0))=FALSE,VLOOKUP($A49,DSLOP,DTK_AV!T$5,0),"")</f>
        <v>0</v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>
        <f>IF(ISNA(VLOOKUP($A50,DSLOP,DTK_AV!B$5,0))=FALSE,VLOOKUP($A50,DSLOP,DTK_AV!B$5,0),"")</f>
        <v>0</v>
      </c>
      <c r="C50" s="149">
        <f>IF(ISNA(VLOOKUP($A50,DSLOP,DTK_AV!C$5,0))=FALSE,VLOOKUP($A50,DSLOP,DTK_AV!C$5,0),"")</f>
        <v>0</v>
      </c>
      <c r="D50" s="150">
        <f>IF(ISNA(VLOOKUP($A50,DSLOP,DTK_AV!D$5,0))=FALSE,VLOOKUP($A50,DSLOP,DTK_AV!D$5,0),"")</f>
        <v>0</v>
      </c>
      <c r="E50" s="205">
        <f>IF(ISNA(VLOOKUP($A50,DSLOP,DTK_AV!E$5,0))=FALSE,VLOOKUP($A50,DSLOP,DTK_AV!E$5,0),"")</f>
        <v>0</v>
      </c>
      <c r="F50" s="151">
        <f>IF(ISNA(VLOOKUP($A50,DSLOP,DTK_AV!F$5,0))=FALSE,VLOOKUP($A50,DSLOP,DTK_AV!F$5,0),"")</f>
        <v>0</v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>
        <f>IF(ISNA(VLOOKUP($A50,DSLOP,DTK_AV!T$5,0))=FALSE,VLOOKUP($A50,DSLOP,DTK_AV!T$5,0),"")</f>
        <v>0</v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>
        <f>IF(ISNA(VLOOKUP($A51,DSLOP,DTK_AV!B$5,0))=FALSE,VLOOKUP($A51,DSLOP,DTK_AV!B$5,0),"")</f>
        <v>0</v>
      </c>
      <c r="C51" s="149">
        <f>IF(ISNA(VLOOKUP($A51,DSLOP,DTK_AV!C$5,0))=FALSE,VLOOKUP($A51,DSLOP,DTK_AV!C$5,0),"")</f>
        <v>0</v>
      </c>
      <c r="D51" s="150">
        <f>IF(ISNA(VLOOKUP($A51,DSLOP,DTK_AV!D$5,0))=FALSE,VLOOKUP($A51,DSLOP,DTK_AV!D$5,0),"")</f>
        <v>0</v>
      </c>
      <c r="E51" s="205">
        <f>IF(ISNA(VLOOKUP($A51,DSLOP,DTK_AV!E$5,0))=FALSE,VLOOKUP($A51,DSLOP,DTK_AV!E$5,0),"")</f>
        <v>0</v>
      </c>
      <c r="F51" s="151">
        <f>IF(ISNA(VLOOKUP($A51,DSLOP,DTK_AV!F$5,0))=FALSE,VLOOKUP($A51,DSLOP,DTK_AV!F$5,0),"")</f>
        <v>0</v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>
        <f>IF(ISNA(VLOOKUP($A51,DSLOP,DTK_AV!T$5,0))=FALSE,VLOOKUP($A51,DSLOP,DTK_AV!T$5,0),"")</f>
        <v>0</v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>
        <f>IF(ISNA(VLOOKUP($A52,DSLOP,DTK_AV!B$5,0))=FALSE,VLOOKUP($A52,DSLOP,DTK_AV!B$5,0),"")</f>
        <v>0</v>
      </c>
      <c r="C52" s="149">
        <f>IF(ISNA(VLOOKUP($A52,DSLOP,DTK_AV!C$5,0))=FALSE,VLOOKUP($A52,DSLOP,DTK_AV!C$5,0),"")</f>
        <v>0</v>
      </c>
      <c r="D52" s="150">
        <f>IF(ISNA(VLOOKUP($A52,DSLOP,DTK_AV!D$5,0))=FALSE,VLOOKUP($A52,DSLOP,DTK_AV!D$5,0),"")</f>
        <v>0</v>
      </c>
      <c r="E52" s="205">
        <f>IF(ISNA(VLOOKUP($A52,DSLOP,DTK_AV!E$5,0))=FALSE,VLOOKUP($A52,DSLOP,DTK_AV!E$5,0),"")</f>
        <v>0</v>
      </c>
      <c r="F52" s="151">
        <f>IF(ISNA(VLOOKUP($A52,DSLOP,DTK_AV!F$5,0))=FALSE,VLOOKUP($A52,DSLOP,DTK_AV!F$5,0),"")</f>
        <v>0</v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>
        <f>IF(ISNA(VLOOKUP($A52,DSLOP,DTK_AV!T$5,0))=FALSE,VLOOKUP($A52,DSLOP,DTK_AV!T$5,0),"")</f>
        <v>0</v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>
        <f>IF(ISNA(VLOOKUP($A53,DSLOP,DTK_AV!B$5,0))=FALSE,VLOOKUP($A53,DSLOP,DTK_AV!B$5,0),"")</f>
        <v>0</v>
      </c>
      <c r="C53" s="149">
        <f>IF(ISNA(VLOOKUP($A53,DSLOP,DTK_AV!C$5,0))=FALSE,VLOOKUP($A53,DSLOP,DTK_AV!C$5,0),"")</f>
        <v>0</v>
      </c>
      <c r="D53" s="150">
        <f>IF(ISNA(VLOOKUP($A53,DSLOP,DTK_AV!D$5,0))=FALSE,VLOOKUP($A53,DSLOP,DTK_AV!D$5,0),"")</f>
        <v>0</v>
      </c>
      <c r="E53" s="205">
        <f>IF(ISNA(VLOOKUP($A53,DSLOP,DTK_AV!E$5,0))=FALSE,VLOOKUP($A53,DSLOP,DTK_AV!E$5,0),"")</f>
        <v>0</v>
      </c>
      <c r="F53" s="151">
        <f>IF(ISNA(VLOOKUP($A53,DSLOP,DTK_AV!F$5,0))=FALSE,VLOOKUP($A53,DSLOP,DTK_AV!F$5,0),"")</f>
        <v>0</v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>
        <f>IF(ISNA(VLOOKUP($A53,DSLOP,DTK_AV!T$5,0))=FALSE,VLOOKUP($A53,DSLOP,DTK_AV!T$5,0),"")</f>
        <v>0</v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>
        <f>IF(ISNA(VLOOKUP($A54,DSLOP,DTK_AV!B$5,0))=FALSE,VLOOKUP($A54,DSLOP,DTK_AV!B$5,0),"")</f>
        <v>0</v>
      </c>
      <c r="C54" s="149">
        <f>IF(ISNA(VLOOKUP($A54,DSLOP,DTK_AV!C$5,0))=FALSE,VLOOKUP($A54,DSLOP,DTK_AV!C$5,0),"")</f>
        <v>0</v>
      </c>
      <c r="D54" s="150">
        <f>IF(ISNA(VLOOKUP($A54,DSLOP,DTK_AV!D$5,0))=FALSE,VLOOKUP($A54,DSLOP,DTK_AV!D$5,0),"")</f>
        <v>0</v>
      </c>
      <c r="E54" s="205">
        <f>IF(ISNA(VLOOKUP($A54,DSLOP,DTK_AV!E$5,0))=FALSE,VLOOKUP($A54,DSLOP,DTK_AV!E$5,0),"")</f>
        <v>0</v>
      </c>
      <c r="F54" s="151">
        <f>IF(ISNA(VLOOKUP($A54,DSLOP,DTK_AV!F$5,0))=FALSE,VLOOKUP($A54,DSLOP,DTK_AV!F$5,0),"")</f>
        <v>0</v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>
        <f>IF(ISNA(VLOOKUP($A54,DSLOP,DTK_AV!T$5,0))=FALSE,VLOOKUP($A54,DSLOP,DTK_AV!T$5,0),"")</f>
        <v>0</v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>
        <f>IF(ISNA(VLOOKUP($A55,DSLOP,DTK_AV!B$5,0))=FALSE,VLOOKUP($A55,DSLOP,DTK_AV!B$5,0),"")</f>
        <v>0</v>
      </c>
      <c r="C55" s="149">
        <f>IF(ISNA(VLOOKUP($A55,DSLOP,DTK_AV!C$5,0))=FALSE,VLOOKUP($A55,DSLOP,DTK_AV!C$5,0),"")</f>
        <v>0</v>
      </c>
      <c r="D55" s="150">
        <f>IF(ISNA(VLOOKUP($A55,DSLOP,DTK_AV!D$5,0))=FALSE,VLOOKUP($A55,DSLOP,DTK_AV!D$5,0),"")</f>
        <v>0</v>
      </c>
      <c r="E55" s="205">
        <f>IF(ISNA(VLOOKUP($A55,DSLOP,DTK_AV!E$5,0))=FALSE,VLOOKUP($A55,DSLOP,DTK_AV!E$5,0),"")</f>
        <v>0</v>
      </c>
      <c r="F55" s="151">
        <f>IF(ISNA(VLOOKUP($A55,DSLOP,DTK_AV!F$5,0))=FALSE,VLOOKUP($A55,DSLOP,DTK_AV!F$5,0),"")</f>
        <v>0</v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>
        <f>IF(ISNA(VLOOKUP($A55,DSLOP,DTK_AV!T$5,0))=FALSE,VLOOKUP($A55,DSLOP,DTK_AV!T$5,0),"")</f>
        <v>0</v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03" t="s">
        <v>18</v>
      </c>
      <c r="H81" s="303"/>
      <c r="I81" s="303"/>
      <c r="J81" s="303"/>
      <c r="K81" s="303"/>
      <c r="L81" s="303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260</v>
      </c>
      <c r="D82" s="179"/>
      <c r="E82" s="177">
        <f>COUNTIF($R$9:$R$79,"&gt;=4")</f>
        <v>0</v>
      </c>
      <c r="F82" s="180">
        <f>E82/$E$84</f>
        <v>0</v>
      </c>
      <c r="G82" s="303"/>
      <c r="H82" s="303"/>
      <c r="I82" s="303"/>
      <c r="J82" s="303"/>
      <c r="K82" s="303"/>
      <c r="L82" s="303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261</v>
      </c>
      <c r="D83" s="179"/>
      <c r="E83" s="177">
        <f>COUNTIF($R$9:$R$79,"&lt;4")</f>
        <v>71</v>
      </c>
      <c r="F83" s="180">
        <f>E83/$E$84</f>
        <v>1</v>
      </c>
      <c r="G83" s="303"/>
      <c r="H83" s="303"/>
      <c r="I83" s="303"/>
      <c r="J83" s="303"/>
      <c r="K83" s="303"/>
      <c r="L83" s="303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03"/>
      <c r="H84" s="303"/>
      <c r="I84" s="303"/>
      <c r="J84" s="303"/>
      <c r="K84" s="303"/>
      <c r="L84" s="303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18/04/2019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262</v>
      </c>
      <c r="G86" s="189"/>
      <c r="H86" s="189"/>
      <c r="I86" s="189"/>
      <c r="J86" s="189"/>
      <c r="K86" s="172"/>
      <c r="L86" s="195" t="s">
        <v>263</v>
      </c>
      <c r="M86" s="195"/>
      <c r="N86" s="196"/>
      <c r="O86" s="196"/>
      <c r="P86" s="174"/>
      <c r="Q86" s="186"/>
      <c r="R86" s="186"/>
      <c r="S86" s="186" t="s">
        <v>251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264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252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19" priority="2" stopIfTrue="1" operator="lessThan">
      <formula>4</formula>
    </cfRule>
  </conditionalFormatting>
  <conditionalFormatting sqref="T9:T79">
    <cfRule type="cellIs" dxfId="18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J4" sqref="J1:J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customWidth="1"/>
    <col min="4" max="4" width="11" style="16" customWidth="1"/>
    <col min="5" max="5" width="6.42578125" style="17" customWidth="1"/>
    <col min="6" max="6" width="5.140625" style="17" customWidth="1"/>
    <col min="7" max="7" width="8.7109375" style="13" customWidth="1"/>
    <col min="8" max="8" width="7.7109375" style="13" customWidth="1"/>
    <col min="9" max="9" width="7.42578125" style="13" customWidth="1"/>
    <col min="10" max="10" width="11.7109375" style="13" customWidth="1"/>
    <col min="11" max="11" width="6.42578125" style="13" customWidth="1"/>
    <col min="12" max="12" width="9.7109375" style="13" customWidth="1"/>
    <col min="13" max="13" width="9.1406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64" t="s">
        <v>279</v>
      </c>
      <c r="C1" s="264"/>
      <c r="D1" s="264"/>
      <c r="E1" s="334" t="str">
        <f>DSSV!D1</f>
        <v>DANH SÁCH HỌC VIÊN DỰ THI KẾT THÚC HỌC PHẦN</v>
      </c>
      <c r="F1" s="334"/>
      <c r="G1" s="334"/>
      <c r="H1" s="334"/>
      <c r="I1" s="334"/>
      <c r="J1" s="334"/>
      <c r="K1" s="334"/>
      <c r="L1" s="334"/>
      <c r="M1" s="334"/>
    </row>
    <row r="2" spans="1:17" s="22" customFormat="1" ht="15" customHeight="1">
      <c r="B2" s="264" t="s">
        <v>278</v>
      </c>
      <c r="C2" s="264"/>
      <c r="D2" s="264"/>
      <c r="E2" s="265" t="str">
        <f>"LỚP: "&amp;UPPER(DSSV!$T$3)&amp;" * CHUYÊN NGÀNH: "&amp;VLOOKUP(RIGHT(DSSV!R1,6),CODEMON!$K$3:$L$27,2,0)</f>
        <v>LỚP: K17MAC.DL * CHUYÊN NGÀNH: KẾ TOÁN</v>
      </c>
      <c r="F2" s="265"/>
      <c r="G2" s="265"/>
      <c r="H2" s="265"/>
      <c r="I2" s="265"/>
      <c r="J2" s="265"/>
      <c r="K2" s="265"/>
      <c r="L2" s="265"/>
      <c r="M2" s="75" t="str">
        <f>"Số TC  : " &amp; DSSV!R2</f>
        <v>Số TC  : 3</v>
      </c>
    </row>
    <row r="3" spans="1:17" s="18" customFormat="1" ht="21" customHeight="1">
      <c r="B3" s="336" t="str">
        <f>"MÔN: "&amp;UPPER(DSSV!G2)&amp;" * " &amp; "MÃ MÔN: "&amp;DSSV!G3</f>
        <v>MÔN: TÀI CHÍNH QUỐC TẾ * MÃ MÔN: FIN-A 600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76" t="str">
        <f>"Học kỳ : " &amp;DSSV!R3</f>
        <v>Học kỳ : 3</v>
      </c>
      <c r="O3" s="95">
        <v>25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3" t="str">
        <f>DSSV!$A$4 &amp; " - Phòng : "&amp;O5&amp;" * "&amp;DSSV!$E$3</f>
        <v>Thời gian : 18h00 ngày 21/4/2019 - Phòng :  * 298 Hà Huy Tập- Tân An- BMT- ĐăkLăk</v>
      </c>
      <c r="C5" s="104"/>
      <c r="D5" s="105"/>
      <c r="E5" s="106"/>
      <c r="F5" s="106"/>
      <c r="G5" s="104"/>
      <c r="H5" s="104"/>
      <c r="I5" s="107"/>
      <c r="J5" s="104"/>
      <c r="K5" s="107"/>
      <c r="L5" s="104"/>
      <c r="M5" s="76" t="str">
        <f>"Lần thi : "&amp;DSSV!$R$4</f>
        <v>Lần thi : 1</v>
      </c>
      <c r="O5" s="109" t="str">
        <f>IF(ISERROR(FIND("-",$Q$5)),$Q$5,LEFT($Q$5,FIND("-",$Q$5)-1))</f>
        <v/>
      </c>
      <c r="P5" s="109" t="s">
        <v>158</v>
      </c>
      <c r="Q5" s="109" t="str">
        <f>DSSV!$A$3</f>
        <v>-------------</v>
      </c>
    </row>
    <row r="6" spans="1:17" s="23" customFormat="1" ht="20.25" customHeight="1">
      <c r="A6" s="110" t="s">
        <v>0</v>
      </c>
      <c r="B6" s="331" t="s">
        <v>0</v>
      </c>
      <c r="C6" s="330" t="s">
        <v>249</v>
      </c>
      <c r="D6" s="326" t="s">
        <v>154</v>
      </c>
      <c r="E6" s="327"/>
      <c r="F6" s="335" t="s">
        <v>245</v>
      </c>
      <c r="G6" s="330" t="s">
        <v>248</v>
      </c>
      <c r="H6" s="330" t="s">
        <v>16</v>
      </c>
      <c r="I6" s="335" t="s">
        <v>1372</v>
      </c>
      <c r="J6" s="330" t="s">
        <v>25</v>
      </c>
      <c r="K6" s="332" t="s">
        <v>39</v>
      </c>
      <c r="L6" s="333"/>
      <c r="M6" s="330" t="s">
        <v>18</v>
      </c>
    </row>
    <row r="7" spans="1:17" s="23" customFormat="1" ht="20.25" customHeight="1">
      <c r="A7" s="110"/>
      <c r="B7" s="331"/>
      <c r="C7" s="331"/>
      <c r="D7" s="328"/>
      <c r="E7" s="329"/>
      <c r="F7" s="295"/>
      <c r="G7" s="331"/>
      <c r="H7" s="331"/>
      <c r="I7" s="295"/>
      <c r="J7" s="331"/>
      <c r="K7" s="24" t="s">
        <v>17</v>
      </c>
      <c r="L7" s="24" t="s">
        <v>23</v>
      </c>
      <c r="M7" s="330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16">
        <f>IF(ISNA(VLOOKUP($A8,DSLOP,DS_THI!C$4,0))=FALSE,VLOOKUP($A8,DSLOP,DS_THI!C$4,0),"")</f>
        <v>23312512854</v>
      </c>
      <c r="D8" s="217" t="str">
        <f>IF(ISNA(VLOOKUP($A8,DSLOP,DS_THI!D$4,0))=FALSE,VLOOKUP($A8,DSLOP,DS_THI!D$4,0),"")</f>
        <v>Đỗ Đình</v>
      </c>
      <c r="E8" s="218" t="str">
        <f>IF(ISNA(VLOOKUP($A8,DSLOP,DS_THI!E$4,0))=FALSE,VLOOKUP($A8,DSLOP,DS_THI!E$4,0),"")</f>
        <v>Duy</v>
      </c>
      <c r="F8" s="219" t="str">
        <f>IF(ISNA(VLOOKUP($A8,DSLOP,DS_THI!F$4,0))=FALSE,VLOOKUP($A8,DSLOP,DS_THI!F$4,0),"")</f>
        <v>Nam</v>
      </c>
      <c r="G8" s="220">
        <f>IF(ISNA(VLOOKUP($A8,DSLOP,DS_THI!G$4,0))=FALSE,VLOOKUP($A8,DSLOP,DS_THI!G$4,0),"")</f>
        <v>30289</v>
      </c>
      <c r="H8" s="219" t="str">
        <f>IF(ISNA(VLOOKUP($A8,DSLOP,DS_THI!H$4,0))=FALSE,VLOOKUP($A8,DSLOP,DS_THI!H$4,0),"")</f>
        <v>K17MAC.DL</v>
      </c>
      <c r="I8" s="87"/>
      <c r="J8" s="87"/>
      <c r="K8" s="87"/>
      <c r="L8" s="87"/>
      <c r="M8" s="88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>IF(ISNUMBER(N9),N9+1,IF(B9&lt;=$O$3,A8+1,""))</f>
        <v>2</v>
      </c>
      <c r="B9" s="51">
        <f>B8+1</f>
        <v>2</v>
      </c>
      <c r="C9" s="221">
        <f>IF(ISNA(VLOOKUP($A9,DSLOP,DS_THI!C$4,0))=FALSE,VLOOKUP($A9,DSLOP,DS_THI!C$4,0),"")</f>
        <v>23312512855</v>
      </c>
      <c r="D9" s="222" t="str">
        <f>IF(ISNA(VLOOKUP($A9,DSLOP,DS_THI!D$4,0))=FALSE,VLOOKUP($A9,DSLOP,DS_THI!D$4,0),"")</f>
        <v>Hồ Sĩ</v>
      </c>
      <c r="E9" s="223" t="str">
        <f>IF(ISNA(VLOOKUP($A9,DSLOP,DS_THI!E$4,0))=FALSE,VLOOKUP($A9,DSLOP,DS_THI!E$4,0),"")</f>
        <v>Hướng</v>
      </c>
      <c r="F9" s="219" t="str">
        <f>IF(ISNA(VLOOKUP($A9,DSLOP,DS_THI!F$4,0))=FALSE,VLOOKUP($A9,DSLOP,DS_THI!F$4,0),"")</f>
        <v>Nam</v>
      </c>
      <c r="G9" s="220">
        <f>IF(ISNA(VLOOKUP($A9,DSLOP,DS_THI!G$4,0))=FALSE,VLOOKUP($A9,DSLOP,DS_THI!G$4,0),"")</f>
        <v>29443</v>
      </c>
      <c r="H9" s="239" t="str">
        <f>IF(ISNA(VLOOKUP($A9,DSLOP,DS_THI!H$4,0))=FALSE,VLOOKUP($A9,DSLOP,DS_THI!H$4,0),"")</f>
        <v>K17MAC.DL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>IF(ISNUMBER(N10),N10+1,IF(B10&lt;=$O$3,A9+1,""))</f>
        <v>3</v>
      </c>
      <c r="B10" s="51">
        <f t="shared" ref="B10:B36" si="0">B9+1</f>
        <v>3</v>
      </c>
      <c r="C10" s="221">
        <f>IF(ISNA(VLOOKUP($A10,DSLOP,DS_THI!C$4,0))=FALSE,VLOOKUP($A10,DSLOP,DS_THI!C$4,0),"")</f>
        <v>23312512856</v>
      </c>
      <c r="D10" s="222" t="str">
        <f>IF(ISNA(VLOOKUP($A10,DSLOP,DS_THI!D$4,0))=FALSE,VLOOKUP($A10,DSLOP,DS_THI!D$4,0),"")</f>
        <v>Huỳnh Thanh</v>
      </c>
      <c r="E10" s="223" t="str">
        <f>IF(ISNA(VLOOKUP($A10,DSLOP,DS_THI!E$4,0))=FALSE,VLOOKUP($A10,DSLOP,DS_THI!E$4,0),"")</f>
        <v>Long</v>
      </c>
      <c r="F10" s="219" t="str">
        <f>IF(ISNA(VLOOKUP($A10,DSLOP,DS_THI!F$4,0))=FALSE,VLOOKUP($A10,DSLOP,DS_THI!F$4,0),"")</f>
        <v>Nam</v>
      </c>
      <c r="G10" s="220">
        <f>IF(ISNA(VLOOKUP($A10,DSLOP,DS_THI!G$4,0))=FALSE,VLOOKUP($A10,DSLOP,DS_THI!G$4,0),"")</f>
        <v>29521</v>
      </c>
      <c r="H10" s="239" t="str">
        <f>IF(ISNA(VLOOKUP($A10,DSLOP,DS_THI!H$4,0))=FALSE,VLOOKUP($A10,DSLOP,DS_THI!H$4,0),"")</f>
        <v>K17MAC.DL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>IF(ISNUMBER(N11),N11+1,IF(B11&lt;=$O$3,A10+1,""))</f>
        <v>4</v>
      </c>
      <c r="B11" s="51">
        <f t="shared" si="0"/>
        <v>4</v>
      </c>
      <c r="C11" s="221">
        <f>IF(ISNA(VLOOKUP($A11,DSLOP,DS_THI!C$4,0))=FALSE,VLOOKUP($A11,DSLOP,DS_THI!C$4,0),"")</f>
        <v>23302512857</v>
      </c>
      <c r="D11" s="222" t="str">
        <f>IF(ISNA(VLOOKUP($A11,DSLOP,DS_THI!D$4,0))=FALSE,VLOOKUP($A11,DSLOP,DS_THI!D$4,0),"")</f>
        <v xml:space="preserve">Đỗ Thị Lê </v>
      </c>
      <c r="E11" s="223" t="str">
        <f>IF(ISNA(VLOOKUP($A11,DSLOP,DS_THI!E$4,0))=FALSE,VLOOKUP($A11,DSLOP,DS_THI!E$4,0),"")</f>
        <v>Phượng</v>
      </c>
      <c r="F11" s="219" t="str">
        <f>IF(ISNA(VLOOKUP($A11,DSLOP,DS_THI!F$4,0))=FALSE,VLOOKUP($A11,DSLOP,DS_THI!F$4,0),"")</f>
        <v>Nữ</v>
      </c>
      <c r="G11" s="220">
        <f>IF(ISNA(VLOOKUP($A11,DSLOP,DS_THI!G$4,0))=FALSE,VLOOKUP($A11,DSLOP,DS_THI!G$4,0),"")</f>
        <v>32972</v>
      </c>
      <c r="H11" s="239" t="str">
        <f>IF(ISNA(VLOOKUP($A11,DSLOP,DS_THI!H$4,0))=FALSE,VLOOKUP($A11,DSLOP,DS_THI!H$4,0),"")</f>
        <v>K17MAC.DL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>IF(ISNUMBER(N12),N12+1,IF(B12&lt;=$O$3,A11+1,""))</f>
        <v>5</v>
      </c>
      <c r="B12" s="51">
        <f t="shared" si="0"/>
        <v>5</v>
      </c>
      <c r="C12" s="221">
        <f>IF(ISNA(VLOOKUP($A12,DSLOP,DS_THI!C$4,0))=FALSE,VLOOKUP($A12,DSLOP,DS_THI!C$4,0),"")</f>
        <v>23302512858</v>
      </c>
      <c r="D12" s="222" t="str">
        <f>IF(ISNA(VLOOKUP($A12,DSLOP,DS_THI!D$4,0))=FALSE,VLOOKUP($A12,DSLOP,DS_THI!D$4,0),"")</f>
        <v xml:space="preserve">Đào Thị Thu </v>
      </c>
      <c r="E12" s="223" t="str">
        <f>IF(ISNA(VLOOKUP($A12,DSLOP,DS_THI!E$4,0))=FALSE,VLOOKUP($A12,DSLOP,DS_THI!E$4,0),"")</f>
        <v>Thảo</v>
      </c>
      <c r="F12" s="219" t="str">
        <f>IF(ISNA(VLOOKUP($A12,DSLOP,DS_THI!F$4,0))=FALSE,VLOOKUP($A12,DSLOP,DS_THI!F$4,0),"")</f>
        <v>Nữ</v>
      </c>
      <c r="G12" s="220">
        <f>IF(ISNA(VLOOKUP($A12,DSLOP,DS_THI!G$4,0))=FALSE,VLOOKUP($A12,DSLOP,DS_THI!G$4,0),"")</f>
        <v>33679</v>
      </c>
      <c r="H12" s="239" t="str">
        <f>IF(ISNA(VLOOKUP($A12,DSLOP,DS_THI!H$4,0))=FALSE,VLOOKUP($A12,DSLOP,DS_THI!H$4,0),"")</f>
        <v>K17MAC.DL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>IF(ISNUMBER(N13),N13+1,IF(B13&lt;=$O$3,A12+1,""))</f>
        <v>6</v>
      </c>
      <c r="B13" s="51">
        <f t="shared" si="0"/>
        <v>6</v>
      </c>
      <c r="C13" s="221">
        <f>IF(ISNA(VLOOKUP($A13,DSLOP,DS_THI!C$4,0))=FALSE,VLOOKUP($A13,DSLOP,DS_THI!C$4,0),"")</f>
        <v>23312512859</v>
      </c>
      <c r="D13" s="222" t="str">
        <f>IF(ISNA(VLOOKUP($A13,DSLOP,DS_THI!D$4,0))=FALSE,VLOOKUP($A13,DSLOP,DS_THI!D$4,0),"")</f>
        <v xml:space="preserve">Nguyễn Đình </v>
      </c>
      <c r="E13" s="223" t="str">
        <f>IF(ISNA(VLOOKUP($A13,DSLOP,DS_THI!E$4,0))=FALSE,VLOOKUP($A13,DSLOP,DS_THI!E$4,0),"")</f>
        <v>Triều</v>
      </c>
      <c r="F13" s="219" t="str">
        <f>IF(ISNA(VLOOKUP($A13,DSLOP,DS_THI!F$4,0))=FALSE,VLOOKUP($A13,DSLOP,DS_THI!F$4,0),"")</f>
        <v>Nam</v>
      </c>
      <c r="G13" s="220">
        <f>IF(ISNA(VLOOKUP($A13,DSLOP,DS_THI!G$4,0))=FALSE,VLOOKUP($A13,DSLOP,DS_THI!G$4,0),"")</f>
        <v>28500</v>
      </c>
      <c r="H13" s="239" t="str">
        <f>IF(ISNA(VLOOKUP($A13,DSLOP,DS_THI!H$4,0))=FALSE,VLOOKUP($A13,DSLOP,DS_THI!H$4,0),"")</f>
        <v>K17MAC.DL</v>
      </c>
      <c r="I13" s="54"/>
      <c r="J13" s="54"/>
      <c r="K13" s="54"/>
      <c r="L13" s="54"/>
      <c r="M13" s="68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>IF(ISNUMBER(N14),N14+1,IF(B14&lt;=$O$3,A13+1,""))</f>
        <v>7</v>
      </c>
      <c r="B14" s="51">
        <f t="shared" si="0"/>
        <v>7</v>
      </c>
      <c r="C14" s="221">
        <f>IF(ISNA(VLOOKUP($A14,DSLOP,DS_THI!C$4,0))=FALSE,VLOOKUP($A14,DSLOP,DS_THI!C$4,0),"")</f>
        <v>0</v>
      </c>
      <c r="D14" s="222">
        <f>IF(ISNA(VLOOKUP($A14,DSLOP,DS_THI!D$4,0))=FALSE,VLOOKUP($A14,DSLOP,DS_THI!D$4,0),"")</f>
        <v>0</v>
      </c>
      <c r="E14" s="223">
        <f>IF(ISNA(VLOOKUP($A14,DSLOP,DS_THI!E$4,0))=FALSE,VLOOKUP($A14,DSLOP,DS_THI!E$4,0),"")</f>
        <v>0</v>
      </c>
      <c r="F14" s="219">
        <f>IF(ISNA(VLOOKUP($A14,DSLOP,DS_THI!F$4,0))=FALSE,VLOOKUP($A14,DSLOP,DS_THI!F$4,0),"")</f>
        <v>0</v>
      </c>
      <c r="G14" s="220">
        <f>IF(ISNA(VLOOKUP($A14,DSLOP,DS_THI!G$4,0))=FALSE,VLOOKUP($A14,DSLOP,DS_THI!G$4,0),"")</f>
        <v>0</v>
      </c>
      <c r="H14" s="239">
        <f>IF(ISNA(VLOOKUP($A14,DSLOP,DS_THI!H$4,0))=FALSE,VLOOKUP($A14,DSLOP,DS_THI!H$4,0),"")</f>
        <v>0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>IF(ISNUMBER(N15),N15+1,IF(B15&lt;=$O$3,A14+1,""))</f>
        <v>8</v>
      </c>
      <c r="B15" s="51">
        <f t="shared" si="0"/>
        <v>8</v>
      </c>
      <c r="C15" s="221">
        <f>IF(ISNA(VLOOKUP($A15,DSLOP,DS_THI!C$4,0))=FALSE,VLOOKUP($A15,DSLOP,DS_THI!C$4,0),"")</f>
        <v>0</v>
      </c>
      <c r="D15" s="222">
        <f>IF(ISNA(VLOOKUP($A15,DSLOP,DS_THI!D$4,0))=FALSE,VLOOKUP($A15,DSLOP,DS_THI!D$4,0),"")</f>
        <v>0</v>
      </c>
      <c r="E15" s="223">
        <f>IF(ISNA(VLOOKUP($A15,DSLOP,DS_THI!E$4,0))=FALSE,VLOOKUP($A15,DSLOP,DS_THI!E$4,0),"")</f>
        <v>0</v>
      </c>
      <c r="F15" s="219">
        <f>IF(ISNA(VLOOKUP($A15,DSLOP,DS_THI!F$4,0))=FALSE,VLOOKUP($A15,DSLOP,DS_THI!F$4,0),"")</f>
        <v>0</v>
      </c>
      <c r="G15" s="220">
        <f>IF(ISNA(VLOOKUP($A15,DSLOP,DS_THI!G$4,0))=FALSE,VLOOKUP($A15,DSLOP,DS_THI!G$4,0),"")</f>
        <v>0</v>
      </c>
      <c r="H15" s="239">
        <f>IF(ISNA(VLOOKUP($A15,DSLOP,DS_THI!H$4,0))=FALSE,VLOOKUP($A15,DSLOP,DS_THI!H$4,0),"")</f>
        <v>0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>IF(ISNUMBER(N16),N16+1,IF(B16&lt;=$O$3,A15+1,""))</f>
        <v>9</v>
      </c>
      <c r="B16" s="51">
        <f t="shared" si="0"/>
        <v>9</v>
      </c>
      <c r="C16" s="221">
        <f>IF(ISNA(VLOOKUP($A16,DSLOP,DS_THI!C$4,0))=FALSE,VLOOKUP($A16,DSLOP,DS_THI!C$4,0),"")</f>
        <v>0</v>
      </c>
      <c r="D16" s="222">
        <f>IF(ISNA(VLOOKUP($A16,DSLOP,DS_THI!D$4,0))=FALSE,VLOOKUP($A16,DSLOP,DS_THI!D$4,0),"")</f>
        <v>0</v>
      </c>
      <c r="E16" s="223">
        <f>IF(ISNA(VLOOKUP($A16,DSLOP,DS_THI!E$4,0))=FALSE,VLOOKUP($A16,DSLOP,DS_THI!E$4,0),"")</f>
        <v>0</v>
      </c>
      <c r="F16" s="219">
        <f>IF(ISNA(VLOOKUP($A16,DSLOP,DS_THI!F$4,0))=FALSE,VLOOKUP($A16,DSLOP,DS_THI!F$4,0),"")</f>
        <v>0</v>
      </c>
      <c r="G16" s="220">
        <f>IF(ISNA(VLOOKUP($A16,DSLOP,DS_THI!G$4,0))=FALSE,VLOOKUP($A16,DSLOP,DS_THI!G$4,0),"")</f>
        <v>0</v>
      </c>
      <c r="H16" s="239">
        <f>IF(ISNA(VLOOKUP($A16,DSLOP,DS_THI!H$4,0))=FALSE,VLOOKUP($A16,DSLOP,DS_THI!H$4,0),"")</f>
        <v>0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>IF(ISNUMBER(N17),N17+1,IF(B17&lt;=$O$3,A16+1,""))</f>
        <v>10</v>
      </c>
      <c r="B17" s="51">
        <f t="shared" si="0"/>
        <v>10</v>
      </c>
      <c r="C17" s="221">
        <f>IF(ISNA(VLOOKUP($A17,DSLOP,DS_THI!C$4,0))=FALSE,VLOOKUP($A17,DSLOP,DS_THI!C$4,0),"")</f>
        <v>0</v>
      </c>
      <c r="D17" s="222">
        <f>IF(ISNA(VLOOKUP($A17,DSLOP,DS_THI!D$4,0))=FALSE,VLOOKUP($A17,DSLOP,DS_THI!D$4,0),"")</f>
        <v>0</v>
      </c>
      <c r="E17" s="223">
        <f>IF(ISNA(VLOOKUP($A17,DSLOP,DS_THI!E$4,0))=FALSE,VLOOKUP($A17,DSLOP,DS_THI!E$4,0),"")</f>
        <v>0</v>
      </c>
      <c r="F17" s="219">
        <f>IF(ISNA(VLOOKUP($A17,DSLOP,DS_THI!F$4,0))=FALSE,VLOOKUP($A17,DSLOP,DS_THI!F$4,0),"")</f>
        <v>0</v>
      </c>
      <c r="G17" s="220">
        <f>IF(ISNA(VLOOKUP($A17,DSLOP,DS_THI!G$4,0))=FALSE,VLOOKUP($A17,DSLOP,DS_THI!G$4,0),"")</f>
        <v>0</v>
      </c>
      <c r="H17" s="239">
        <f>IF(ISNA(VLOOKUP($A17,DSLOP,DS_THI!H$4,0))=FALSE,VLOOKUP($A17,DSLOP,DS_THI!H$4,0),"")</f>
        <v>0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>IF(ISNUMBER(N18),N18+1,IF(B18&lt;=$O$3,A17+1,""))</f>
        <v>11</v>
      </c>
      <c r="B18" s="51">
        <f t="shared" si="0"/>
        <v>11</v>
      </c>
      <c r="C18" s="221">
        <f>IF(ISNA(VLOOKUP($A18,DSLOP,DS_THI!C$4,0))=FALSE,VLOOKUP($A18,DSLOP,DS_THI!C$4,0),"")</f>
        <v>0</v>
      </c>
      <c r="D18" s="222">
        <f>IF(ISNA(VLOOKUP($A18,DSLOP,DS_THI!D$4,0))=FALSE,VLOOKUP($A18,DSLOP,DS_THI!D$4,0),"")</f>
        <v>0</v>
      </c>
      <c r="E18" s="223">
        <f>IF(ISNA(VLOOKUP($A18,DSLOP,DS_THI!E$4,0))=FALSE,VLOOKUP($A18,DSLOP,DS_THI!E$4,0),"")</f>
        <v>0</v>
      </c>
      <c r="F18" s="219">
        <f>IF(ISNA(VLOOKUP($A18,DSLOP,DS_THI!F$4,0))=FALSE,VLOOKUP($A18,DSLOP,DS_THI!F$4,0),"")</f>
        <v>0</v>
      </c>
      <c r="G18" s="220">
        <f>IF(ISNA(VLOOKUP($A18,DSLOP,DS_THI!G$4,0))=FALSE,VLOOKUP($A18,DSLOP,DS_THI!G$4,0),"")</f>
        <v>0</v>
      </c>
      <c r="H18" s="239">
        <f>IF(ISNA(VLOOKUP($A18,DSLOP,DS_THI!H$4,0))=FALSE,VLOOKUP($A18,DSLOP,DS_THI!H$4,0),"")</f>
        <v>0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>IF(ISNUMBER(N19),N19+1,IF(B19&lt;=$O$3,A18+1,""))</f>
        <v>12</v>
      </c>
      <c r="B19" s="51">
        <f t="shared" si="0"/>
        <v>12</v>
      </c>
      <c r="C19" s="221">
        <f>IF(ISNA(VLOOKUP($A19,DSLOP,DS_THI!C$4,0))=FALSE,VLOOKUP($A19,DSLOP,DS_THI!C$4,0),"")</f>
        <v>0</v>
      </c>
      <c r="D19" s="222">
        <f>IF(ISNA(VLOOKUP($A19,DSLOP,DS_THI!D$4,0))=FALSE,VLOOKUP($A19,DSLOP,DS_THI!D$4,0),"")</f>
        <v>0</v>
      </c>
      <c r="E19" s="223">
        <f>IF(ISNA(VLOOKUP($A19,DSLOP,DS_THI!E$4,0))=FALSE,VLOOKUP($A19,DSLOP,DS_THI!E$4,0),"")</f>
        <v>0</v>
      </c>
      <c r="F19" s="219">
        <f>IF(ISNA(VLOOKUP($A19,DSLOP,DS_THI!F$4,0))=FALSE,VLOOKUP($A19,DSLOP,DS_THI!F$4,0),"")</f>
        <v>0</v>
      </c>
      <c r="G19" s="220">
        <f>IF(ISNA(VLOOKUP($A19,DSLOP,DS_THI!G$4,0))=FALSE,VLOOKUP($A19,DSLOP,DS_THI!G$4,0),"")</f>
        <v>0</v>
      </c>
      <c r="H19" s="239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>IF(ISNUMBER(N20),N20+1,IF(B20&lt;=$O$3,A19+1,""))</f>
        <v>13</v>
      </c>
      <c r="B20" s="51">
        <f t="shared" si="0"/>
        <v>13</v>
      </c>
      <c r="C20" s="221">
        <f>IF(ISNA(VLOOKUP($A20,DSLOP,DS_THI!C$4,0))=FALSE,VLOOKUP($A20,DSLOP,DS_THI!C$4,0),"")</f>
        <v>0</v>
      </c>
      <c r="D20" s="222">
        <f>IF(ISNA(VLOOKUP($A20,DSLOP,DS_THI!D$4,0))=FALSE,VLOOKUP($A20,DSLOP,DS_THI!D$4,0),"")</f>
        <v>0</v>
      </c>
      <c r="E20" s="223">
        <f>IF(ISNA(VLOOKUP($A20,DSLOP,DS_THI!E$4,0))=FALSE,VLOOKUP($A20,DSLOP,DS_THI!E$4,0),"")</f>
        <v>0</v>
      </c>
      <c r="F20" s="219">
        <f>IF(ISNA(VLOOKUP($A20,DSLOP,DS_THI!F$4,0))=FALSE,VLOOKUP($A20,DSLOP,DS_THI!F$4,0),"")</f>
        <v>0</v>
      </c>
      <c r="G20" s="220">
        <f>IF(ISNA(VLOOKUP($A20,DSLOP,DS_THI!G$4,0))=FALSE,VLOOKUP($A20,DSLOP,DS_THI!G$4,0),"")</f>
        <v>0</v>
      </c>
      <c r="H20" s="239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>IF(ISNUMBER(N21),N21+1,IF(B21&lt;=$O$3,A20+1,""))</f>
        <v>14</v>
      </c>
      <c r="B21" s="51">
        <f t="shared" si="0"/>
        <v>14</v>
      </c>
      <c r="C21" s="221">
        <f>IF(ISNA(VLOOKUP($A21,DSLOP,DS_THI!C$4,0))=FALSE,VLOOKUP($A21,DSLOP,DS_THI!C$4,0),"")</f>
        <v>0</v>
      </c>
      <c r="D21" s="222">
        <f>IF(ISNA(VLOOKUP($A21,DSLOP,DS_THI!D$4,0))=FALSE,VLOOKUP($A21,DSLOP,DS_THI!D$4,0),"")</f>
        <v>0</v>
      </c>
      <c r="E21" s="223">
        <f>IF(ISNA(VLOOKUP($A21,DSLOP,DS_THI!E$4,0))=FALSE,VLOOKUP($A21,DSLOP,DS_THI!E$4,0),"")</f>
        <v>0</v>
      </c>
      <c r="F21" s="219">
        <f>IF(ISNA(VLOOKUP($A21,DSLOP,DS_THI!F$4,0))=FALSE,VLOOKUP($A21,DSLOP,DS_THI!F$4,0),"")</f>
        <v>0</v>
      </c>
      <c r="G21" s="220">
        <f>IF(ISNA(VLOOKUP($A21,DSLOP,DS_THI!G$4,0))=FALSE,VLOOKUP($A21,DSLOP,DS_THI!G$4,0),"")</f>
        <v>0</v>
      </c>
      <c r="H21" s="239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>IF(ISNUMBER(N22),N22+1,IF(B22&lt;=$O$3,A21+1,""))</f>
        <v>15</v>
      </c>
      <c r="B22" s="51">
        <f t="shared" si="0"/>
        <v>15</v>
      </c>
      <c r="C22" s="221">
        <f>IF(ISNA(VLOOKUP($A22,DSLOP,DS_THI!C$4,0))=FALSE,VLOOKUP($A22,DSLOP,DS_THI!C$4,0),"")</f>
        <v>0</v>
      </c>
      <c r="D22" s="222">
        <f>IF(ISNA(VLOOKUP($A22,DSLOP,DS_THI!D$4,0))=FALSE,VLOOKUP($A22,DSLOP,DS_THI!D$4,0),"")</f>
        <v>0</v>
      </c>
      <c r="E22" s="223">
        <f>IF(ISNA(VLOOKUP($A22,DSLOP,DS_THI!E$4,0))=FALSE,VLOOKUP($A22,DSLOP,DS_THI!E$4,0),"")</f>
        <v>0</v>
      </c>
      <c r="F22" s="219">
        <f>IF(ISNA(VLOOKUP($A22,DSLOP,DS_THI!F$4,0))=FALSE,VLOOKUP($A22,DSLOP,DS_THI!F$4,0),"")</f>
        <v>0</v>
      </c>
      <c r="G22" s="220">
        <f>IF(ISNA(VLOOKUP($A22,DSLOP,DS_THI!G$4,0))=FALSE,VLOOKUP($A22,DSLOP,DS_THI!G$4,0),"")</f>
        <v>0</v>
      </c>
      <c r="H22" s="239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>IF(ISNUMBER(N23),N23+1,IF(B23&lt;=$O$3,A22+1,""))</f>
        <v>16</v>
      </c>
      <c r="B23" s="51">
        <f t="shared" si="0"/>
        <v>16</v>
      </c>
      <c r="C23" s="221">
        <f>IF(ISNA(VLOOKUP($A23,DSLOP,DS_THI!C$4,0))=FALSE,VLOOKUP($A23,DSLOP,DS_THI!C$4,0),"")</f>
        <v>0</v>
      </c>
      <c r="D23" s="222">
        <f>IF(ISNA(VLOOKUP($A23,DSLOP,DS_THI!D$4,0))=FALSE,VLOOKUP($A23,DSLOP,DS_THI!D$4,0),"")</f>
        <v>0</v>
      </c>
      <c r="E23" s="223">
        <f>IF(ISNA(VLOOKUP($A23,DSLOP,DS_THI!E$4,0))=FALSE,VLOOKUP($A23,DSLOP,DS_THI!E$4,0),"")</f>
        <v>0</v>
      </c>
      <c r="F23" s="219">
        <f>IF(ISNA(VLOOKUP($A23,DSLOP,DS_THI!F$4,0))=FALSE,VLOOKUP($A23,DSLOP,DS_THI!F$4,0),"")</f>
        <v>0</v>
      </c>
      <c r="G23" s="220">
        <f>IF(ISNA(VLOOKUP($A23,DSLOP,DS_THI!G$4,0))=FALSE,VLOOKUP($A23,DSLOP,DS_THI!G$4,0),"")</f>
        <v>0</v>
      </c>
      <c r="H23" s="239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>IF(ISNUMBER(N24),N24+1,IF(B24&lt;=$O$3,A23+1,""))</f>
        <v>17</v>
      </c>
      <c r="B24" s="51">
        <f t="shared" si="0"/>
        <v>17</v>
      </c>
      <c r="C24" s="221">
        <f>IF(ISNA(VLOOKUP($A24,DSLOP,DS_THI!C$4,0))=FALSE,VLOOKUP($A24,DSLOP,DS_THI!C$4,0),"")</f>
        <v>0</v>
      </c>
      <c r="D24" s="222">
        <f>IF(ISNA(VLOOKUP($A24,DSLOP,DS_THI!D$4,0))=FALSE,VLOOKUP($A24,DSLOP,DS_THI!D$4,0),"")</f>
        <v>0</v>
      </c>
      <c r="E24" s="223">
        <f>IF(ISNA(VLOOKUP($A24,DSLOP,DS_THI!E$4,0))=FALSE,VLOOKUP($A24,DSLOP,DS_THI!E$4,0),"")</f>
        <v>0</v>
      </c>
      <c r="F24" s="219">
        <f>IF(ISNA(VLOOKUP($A24,DSLOP,DS_THI!F$4,0))=FALSE,VLOOKUP($A24,DSLOP,DS_THI!F$4,0),"")</f>
        <v>0</v>
      </c>
      <c r="G24" s="220">
        <f>IF(ISNA(VLOOKUP($A24,DSLOP,DS_THI!G$4,0))=FALSE,VLOOKUP($A24,DSLOP,DS_THI!G$4,0),"")</f>
        <v>0</v>
      </c>
      <c r="H24" s="239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>IF(ISNUMBER(N25),N25+1,IF(B25&lt;=$O$3,A24+1,""))</f>
        <v>18</v>
      </c>
      <c r="B25" s="51">
        <f t="shared" si="0"/>
        <v>18</v>
      </c>
      <c r="C25" s="221">
        <f>IF(ISNA(VLOOKUP($A25,DSLOP,DS_THI!C$4,0))=FALSE,VLOOKUP($A25,DSLOP,DS_THI!C$4,0),"")</f>
        <v>0</v>
      </c>
      <c r="D25" s="222">
        <f>IF(ISNA(VLOOKUP($A25,DSLOP,DS_THI!D$4,0))=FALSE,VLOOKUP($A25,DSLOP,DS_THI!D$4,0),"")</f>
        <v>0</v>
      </c>
      <c r="E25" s="223">
        <f>IF(ISNA(VLOOKUP($A25,DSLOP,DS_THI!E$4,0))=FALSE,VLOOKUP($A25,DSLOP,DS_THI!E$4,0),"")</f>
        <v>0</v>
      </c>
      <c r="F25" s="219">
        <f>IF(ISNA(VLOOKUP($A25,DSLOP,DS_THI!F$4,0))=FALSE,VLOOKUP($A25,DSLOP,DS_THI!F$4,0),"")</f>
        <v>0</v>
      </c>
      <c r="G25" s="220">
        <f>IF(ISNA(VLOOKUP($A25,DSLOP,DS_THI!G$4,0))=FALSE,VLOOKUP($A25,DSLOP,DS_THI!G$4,0),"")</f>
        <v>0</v>
      </c>
      <c r="H25" s="239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>IF(ISNUMBER(N26),N26+1,IF(B26&lt;=$O$3,A25+1,""))</f>
        <v>19</v>
      </c>
      <c r="B26" s="51">
        <f t="shared" si="0"/>
        <v>19</v>
      </c>
      <c r="C26" s="221">
        <f>IF(ISNA(VLOOKUP($A26,DSLOP,DS_THI!C$4,0))=FALSE,VLOOKUP($A26,DSLOP,DS_THI!C$4,0),"")</f>
        <v>0</v>
      </c>
      <c r="D26" s="222">
        <f>IF(ISNA(VLOOKUP($A26,DSLOP,DS_THI!D$4,0))=FALSE,VLOOKUP($A26,DSLOP,DS_THI!D$4,0),"")</f>
        <v>0</v>
      </c>
      <c r="E26" s="223">
        <f>IF(ISNA(VLOOKUP($A26,DSLOP,DS_THI!E$4,0))=FALSE,VLOOKUP($A26,DSLOP,DS_THI!E$4,0),"")</f>
        <v>0</v>
      </c>
      <c r="F26" s="219">
        <f>IF(ISNA(VLOOKUP($A26,DSLOP,DS_THI!F$4,0))=FALSE,VLOOKUP($A26,DSLOP,DS_THI!F$4,0),"")</f>
        <v>0</v>
      </c>
      <c r="G26" s="220">
        <f>IF(ISNA(VLOOKUP($A26,DSLOP,DS_THI!G$4,0))=FALSE,VLOOKUP($A26,DSLOP,DS_THI!G$4,0),"")</f>
        <v>0</v>
      </c>
      <c r="H26" s="239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>IF(ISNUMBER(N27),N27+1,IF(B27&lt;=$O$3,A26+1,""))</f>
        <v>20</v>
      </c>
      <c r="B27" s="51">
        <f t="shared" si="0"/>
        <v>20</v>
      </c>
      <c r="C27" s="221">
        <f>IF(ISNA(VLOOKUP($A27,DSLOP,DS_THI!C$4,0))=FALSE,VLOOKUP($A27,DSLOP,DS_THI!C$4,0),"")</f>
        <v>0</v>
      </c>
      <c r="D27" s="222">
        <f>IF(ISNA(VLOOKUP($A27,DSLOP,DS_THI!D$4,0))=FALSE,VLOOKUP($A27,DSLOP,DS_THI!D$4,0),"")</f>
        <v>0</v>
      </c>
      <c r="E27" s="223">
        <f>IF(ISNA(VLOOKUP($A27,DSLOP,DS_THI!E$4,0))=FALSE,VLOOKUP($A27,DSLOP,DS_THI!E$4,0),"")</f>
        <v>0</v>
      </c>
      <c r="F27" s="219">
        <f>IF(ISNA(VLOOKUP($A27,DSLOP,DS_THI!F$4,0))=FALSE,VLOOKUP($A27,DSLOP,DS_THI!F$4,0),"")</f>
        <v>0</v>
      </c>
      <c r="G27" s="220">
        <f>IF(ISNA(VLOOKUP($A27,DSLOP,DS_THI!G$4,0))=FALSE,VLOOKUP($A27,DSLOP,DS_THI!G$4,0),"")</f>
        <v>0</v>
      </c>
      <c r="H27" s="239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>IF(ISNUMBER(N28),N28+1,IF(B28&lt;=$O$3,A27+1,""))</f>
        <v>21</v>
      </c>
      <c r="B28" s="51">
        <f t="shared" si="0"/>
        <v>21</v>
      </c>
      <c r="C28" s="221">
        <f>IF(ISNA(VLOOKUP($A28,DSLOP,DS_THI!C$4,0))=FALSE,VLOOKUP($A28,DSLOP,DS_THI!C$4,0),"")</f>
        <v>0</v>
      </c>
      <c r="D28" s="222">
        <f>IF(ISNA(VLOOKUP($A28,DSLOP,DS_THI!D$4,0))=FALSE,VLOOKUP($A28,DSLOP,DS_THI!D$4,0),"")</f>
        <v>0</v>
      </c>
      <c r="E28" s="223">
        <f>IF(ISNA(VLOOKUP($A28,DSLOP,DS_THI!E$4,0))=FALSE,VLOOKUP($A28,DSLOP,DS_THI!E$4,0),"")</f>
        <v>0</v>
      </c>
      <c r="F28" s="219">
        <f>IF(ISNA(VLOOKUP($A28,DSLOP,DS_THI!F$4,0))=FALSE,VLOOKUP($A28,DSLOP,DS_THI!F$4,0),"")</f>
        <v>0</v>
      </c>
      <c r="G28" s="220">
        <f>IF(ISNA(VLOOKUP($A28,DSLOP,DS_THI!G$4,0))=FALSE,VLOOKUP($A28,DSLOP,DS_THI!G$4,0),"")</f>
        <v>0</v>
      </c>
      <c r="H28" s="239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>IF(ISNUMBER(N29),N29+1,IF(B29&lt;=$O$3,A28+1,""))</f>
        <v>22</v>
      </c>
      <c r="B29" s="51">
        <f t="shared" si="0"/>
        <v>22</v>
      </c>
      <c r="C29" s="221">
        <f>IF(ISNA(VLOOKUP($A29,DSLOP,DS_THI!C$4,0))=FALSE,VLOOKUP($A29,DSLOP,DS_THI!C$4,0),"")</f>
        <v>0</v>
      </c>
      <c r="D29" s="222">
        <f>IF(ISNA(VLOOKUP($A29,DSLOP,DS_THI!D$4,0))=FALSE,VLOOKUP($A29,DSLOP,DS_THI!D$4,0),"")</f>
        <v>0</v>
      </c>
      <c r="E29" s="223">
        <f>IF(ISNA(VLOOKUP($A29,DSLOP,DS_THI!E$4,0))=FALSE,VLOOKUP($A29,DSLOP,DS_THI!E$4,0),"")</f>
        <v>0</v>
      </c>
      <c r="F29" s="219">
        <f>IF(ISNA(VLOOKUP($A29,DSLOP,DS_THI!F$4,0))=FALSE,VLOOKUP($A29,DSLOP,DS_THI!F$4,0),"")</f>
        <v>0</v>
      </c>
      <c r="G29" s="220">
        <f>IF(ISNA(VLOOKUP($A29,DSLOP,DS_THI!G$4,0))=FALSE,VLOOKUP($A29,DSLOP,DS_THI!G$4,0),"")</f>
        <v>0</v>
      </c>
      <c r="H29" s="239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>IF(ISNUMBER(N30),N30+1,IF(B30&lt;=$O$3,A29+1,""))</f>
        <v>23</v>
      </c>
      <c r="B30" s="51">
        <f t="shared" si="0"/>
        <v>23</v>
      </c>
      <c r="C30" s="221">
        <f>IF(ISNA(VLOOKUP($A30,DSLOP,DS_THI!C$4,0))=FALSE,VLOOKUP($A30,DSLOP,DS_THI!C$4,0),"")</f>
        <v>0</v>
      </c>
      <c r="D30" s="222">
        <f>IF(ISNA(VLOOKUP($A30,DSLOP,DS_THI!D$4,0))=FALSE,VLOOKUP($A30,DSLOP,DS_THI!D$4,0),"")</f>
        <v>0</v>
      </c>
      <c r="E30" s="223">
        <f>IF(ISNA(VLOOKUP($A30,DSLOP,DS_THI!E$4,0))=FALSE,VLOOKUP($A30,DSLOP,DS_THI!E$4,0),"")</f>
        <v>0</v>
      </c>
      <c r="F30" s="219">
        <f>IF(ISNA(VLOOKUP($A30,DSLOP,DS_THI!F$4,0))=FALSE,VLOOKUP($A30,DSLOP,DS_THI!F$4,0),"")</f>
        <v>0</v>
      </c>
      <c r="G30" s="220">
        <f>IF(ISNA(VLOOKUP($A30,DSLOP,DS_THI!G$4,0))=FALSE,VLOOKUP($A30,DSLOP,DS_THI!G$4,0),"")</f>
        <v>0</v>
      </c>
      <c r="H30" s="239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>IF(ISNUMBER(N31),N31+1,IF(B31&lt;=$O$3,A30+1,""))</f>
        <v>24</v>
      </c>
      <c r="B31" s="51">
        <f t="shared" si="0"/>
        <v>24</v>
      </c>
      <c r="C31" s="221">
        <f>IF(ISNA(VLOOKUP($A31,DSLOP,DS_THI!C$4,0))=FALSE,VLOOKUP($A31,DSLOP,DS_THI!C$4,0),"")</f>
        <v>0</v>
      </c>
      <c r="D31" s="222">
        <f>IF(ISNA(VLOOKUP($A31,DSLOP,DS_THI!D$4,0))=FALSE,VLOOKUP($A31,DSLOP,DS_THI!D$4,0),"")</f>
        <v>0</v>
      </c>
      <c r="E31" s="223">
        <f>IF(ISNA(VLOOKUP($A31,DSLOP,DS_THI!E$4,0))=FALSE,VLOOKUP($A31,DSLOP,DS_THI!E$4,0),"")</f>
        <v>0</v>
      </c>
      <c r="F31" s="219">
        <f>IF(ISNA(VLOOKUP($A31,DSLOP,DS_THI!F$4,0))=FALSE,VLOOKUP($A31,DSLOP,DS_THI!F$4,0),"")</f>
        <v>0</v>
      </c>
      <c r="G31" s="220">
        <f>IF(ISNA(VLOOKUP($A31,DSLOP,DS_THI!G$4,0))=FALSE,VLOOKUP($A31,DSLOP,DS_THI!G$4,0),"")</f>
        <v>0</v>
      </c>
      <c r="H31" s="239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>IF(ISNUMBER(N32),N32+1,IF(B32&lt;=$O$3,A31+1,""))</f>
        <v>25</v>
      </c>
      <c r="B32" s="51">
        <f t="shared" si="0"/>
        <v>25</v>
      </c>
      <c r="C32" s="221">
        <f>IF(ISNA(VLOOKUP($A32,DSLOP,DS_THI!C$4,0))=FALSE,VLOOKUP($A32,DSLOP,DS_THI!C$4,0),"")</f>
        <v>0</v>
      </c>
      <c r="D32" s="222">
        <f>IF(ISNA(VLOOKUP($A32,DSLOP,DS_THI!D$4,0))=FALSE,VLOOKUP($A32,DSLOP,DS_THI!D$4,0),"")</f>
        <v>0</v>
      </c>
      <c r="E32" s="223">
        <f>IF(ISNA(VLOOKUP($A32,DSLOP,DS_THI!E$4,0))=FALSE,VLOOKUP($A32,DSLOP,DS_THI!E$4,0),"")</f>
        <v>0</v>
      </c>
      <c r="F32" s="219">
        <f>IF(ISNA(VLOOKUP($A32,DSLOP,DS_THI!F$4,0))=FALSE,VLOOKUP($A32,DSLOP,DS_THI!F$4,0),"")</f>
        <v>0</v>
      </c>
      <c r="G32" s="220">
        <f>IF(ISNA(VLOOKUP($A32,DSLOP,DS_THI!G$4,0))=FALSE,VLOOKUP($A32,DSLOP,DS_THI!G$4,0),"")</f>
        <v>0</v>
      </c>
      <c r="H32" s="239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 t="str">
        <f>IF(ISNUMBER(N33),N33+1,IF(B33&lt;=$O$3,A32+1,""))</f>
        <v/>
      </c>
      <c r="B33" s="51">
        <f t="shared" si="0"/>
        <v>26</v>
      </c>
      <c r="C33" s="221" t="str">
        <f>IF(ISNA(VLOOKUP($A33,DSLOP,DS_THI!C$4,0))=FALSE,VLOOKUP($A33,DSLOP,DS_THI!C$4,0),"")</f>
        <v/>
      </c>
      <c r="D33" s="222" t="str">
        <f>IF(ISNA(VLOOKUP($A33,DSLOP,DS_THI!D$4,0))=FALSE,VLOOKUP($A33,DSLOP,DS_THI!D$4,0),"")</f>
        <v/>
      </c>
      <c r="E33" s="223" t="str">
        <f>IF(ISNA(VLOOKUP($A33,DSLOP,DS_THI!E$4,0))=FALSE,VLOOKUP($A33,DSLOP,DS_THI!E$4,0),"")</f>
        <v/>
      </c>
      <c r="F33" s="219" t="str">
        <f>IF(ISNA(VLOOKUP($A33,DSLOP,DS_THI!F$4,0))=FALSE,VLOOKUP($A33,DSLOP,DS_THI!F$4,0),"")</f>
        <v/>
      </c>
      <c r="G33" s="220" t="str">
        <f>IF(ISNA(VLOOKUP($A33,DSLOP,DS_THI!G$4,0))=FALSE,VLOOKUP($A33,DSLOP,DS_THI!G$4,0),"")</f>
        <v/>
      </c>
      <c r="H33" s="239" t="str">
        <f>IF(ISNA(VLOOKUP($A33,DSLOP,DS_THI!H$4,0))=FALSE,VLOOKUP($A33,DSLOP,DS_THI!H$4,0),"")</f>
        <v/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 t="str">
        <f>IF(ISNUMBER(N34),N34+1,IF(B34&lt;=$O$3,A33+1,""))</f>
        <v/>
      </c>
      <c r="B34" s="51">
        <f t="shared" si="0"/>
        <v>27</v>
      </c>
      <c r="C34" s="51" t="str">
        <f>IF(ISNA(VLOOKUP($A34,DSLOP,DS_THI!C$4,0))=FALSE,VLOOKUP($A34,DSLOP,DS_THI!C$4,0),"")</f>
        <v/>
      </c>
      <c r="D34" s="52" t="str">
        <f>IF(ISNA(VLOOKUP($A34,DSLOP,DS_THI!D$4,0))=FALSE,VLOOKUP($A34,DSLOP,DS_THI!D$4,0),"")</f>
        <v/>
      </c>
      <c r="E34" s="53" t="str">
        <f>IF(ISNA(VLOOKUP($A34,DSLOP,DS_THI!E$4,0))=FALSE,VLOOKUP($A34,DSLOP,DS_THI!E$4,0),"")</f>
        <v/>
      </c>
      <c r="F34" s="117" t="str">
        <f>IF(ISNA(VLOOKUP($A34,DSLOP,DS_THI!F$4,0))=FALSE,VLOOKUP($A34,DSLOP,DS_THI!F$4,0),"")</f>
        <v/>
      </c>
      <c r="G34" s="119" t="str">
        <f>IF(ISNA(VLOOKUP($A34,DSLOP,DS_THI!G$4,0))=FALSE,VLOOKUP($A34,DSLOP,DS_THI!G$4,0),"")</f>
        <v/>
      </c>
      <c r="H34" s="118" t="str">
        <f>IF(ISNA(VLOOKUP($A34,DSLOP,DS_THI!H$4,0))=FALSE,VLOOKUP($A34,DSLOP,DS_THI!H$4,0),"")</f>
        <v/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 t="str">
        <f>IF(ISNUMBER(N35),N35+1,IF(B35&lt;=$O$3,A34+1,""))</f>
        <v/>
      </c>
      <c r="B35" s="51">
        <f t="shared" si="0"/>
        <v>28</v>
      </c>
      <c r="C35" s="51" t="str">
        <f>IF(ISNA(VLOOKUP($A35,DSLOP,DS_THI!C$4,0))=FALSE,VLOOKUP($A35,DSLOP,DS_THI!C$4,0),"")</f>
        <v/>
      </c>
      <c r="D35" s="52" t="str">
        <f>IF(ISNA(VLOOKUP($A35,DSLOP,DS_THI!D$4,0))=FALSE,VLOOKUP($A35,DSLOP,DS_THI!D$4,0),"")</f>
        <v/>
      </c>
      <c r="E35" s="53" t="str">
        <f>IF(ISNA(VLOOKUP($A35,DSLOP,DS_THI!E$4,0))=FALSE,VLOOKUP($A35,DSLOP,DS_THI!E$4,0),"")</f>
        <v/>
      </c>
      <c r="F35" s="117" t="str">
        <f>IF(ISNA(VLOOKUP($A35,DSLOP,DS_THI!F$4,0))=FALSE,VLOOKUP($A35,DSLOP,DS_THI!F$4,0),"")</f>
        <v/>
      </c>
      <c r="G35" s="119" t="str">
        <f>IF(ISNA(VLOOKUP($A35,DSLOP,DS_THI!G$4,0))=FALSE,VLOOKUP($A35,DSLOP,DS_THI!G$4,0),"")</f>
        <v/>
      </c>
      <c r="H35" s="118" t="str">
        <f>IF(ISNA(VLOOKUP($A35,DSLOP,DS_THI!H$4,0))=FALSE,VLOOKUP($A35,DSLOP,DS_THI!H$4,0),"")</f>
        <v/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 t="str">
        <f>IF(ISNUMBER(N36),N36+1,IF(B36&lt;=$O$3,A35+1,""))</f>
        <v/>
      </c>
      <c r="B36" s="51">
        <f t="shared" si="0"/>
        <v>29</v>
      </c>
      <c r="C36" s="51" t="str">
        <f>IF(ISNA(VLOOKUP($A36,DSLOP,DS_THI!C$4,0))=FALSE,VLOOKUP($A36,DSLOP,DS_THI!C$4,0),"")</f>
        <v/>
      </c>
      <c r="D36" s="52" t="str">
        <f>IF(ISNA(VLOOKUP($A36,DSLOP,DS_THI!D$4,0))=FALSE,VLOOKUP($A36,DSLOP,DS_THI!D$4,0),"")</f>
        <v/>
      </c>
      <c r="E36" s="53" t="str">
        <f>IF(ISNA(VLOOKUP($A36,DSLOP,DS_THI!E$4,0))=FALSE,VLOOKUP($A36,DSLOP,DS_THI!E$4,0),"")</f>
        <v/>
      </c>
      <c r="F36" s="117" t="str">
        <f>IF(ISNA(VLOOKUP($A36,DSLOP,DS_THI!F$4,0))=FALSE,VLOOKUP($A36,DSLOP,DS_THI!F$4,0),"")</f>
        <v/>
      </c>
      <c r="G36" s="119" t="str">
        <f>IF(ISNA(VLOOKUP($A36,DSLOP,DS_THI!G$4,0))=FALSE,VLOOKUP($A36,DSLOP,DS_THI!G$4,0),"")</f>
        <v/>
      </c>
      <c r="H36" s="118" t="str">
        <f>IF(ISNA(VLOOKUP($A36,DSLOP,DS_THI!H$4,0))=FALSE,VLOOKUP($A36,DSLOP,DS_THI!H$4,0),"")</f>
        <v/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 t="str">
        <f>IF(ISNUMBER(N37),N37+1,IF(B37&lt;=$O$3,A36+1,""))</f>
        <v/>
      </c>
      <c r="B37" s="51">
        <f>B36+1</f>
        <v>30</v>
      </c>
      <c r="C37" s="51" t="str">
        <f>IF(ISNA(VLOOKUP($A37,DSLOP,DS_THI!C$4,0))=FALSE,VLOOKUP($A37,DSLOP,DS_THI!C$4,0),"")</f>
        <v/>
      </c>
      <c r="D37" s="52" t="str">
        <f>IF(ISNA(VLOOKUP($A37,DSLOP,DS_THI!D$4,0))=FALSE,VLOOKUP($A37,DSLOP,DS_THI!D$4,0),"")</f>
        <v/>
      </c>
      <c r="E37" s="53" t="str">
        <f>IF(ISNA(VLOOKUP($A37,DSLOP,DS_THI!E$4,0))=FALSE,VLOOKUP($A37,DSLOP,DS_THI!E$4,0),"")</f>
        <v/>
      </c>
      <c r="F37" s="117" t="str">
        <f>IF(ISNA(VLOOKUP($A37,DSLOP,DS_THI!F$4,0))=FALSE,VLOOKUP($A37,DSLOP,DS_THI!F$4,0),"")</f>
        <v/>
      </c>
      <c r="G37" s="119" t="str">
        <f>IF(ISNA(VLOOKUP($A37,DSLOP,DS_THI!G$4,0))=FALSE,VLOOKUP($A37,DSLOP,DS_THI!G$4,0),"")</f>
        <v/>
      </c>
      <c r="H37" s="118" t="str">
        <f>IF(ISNA(VLOOKUP($A37,DSLOP,DS_THI!H$4,0))=FALSE,VLOOKUP($A37,DSLOP,DS_THI!H$4,0),"")</f>
        <v/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 t="str">
        <f>IF(ISNUMBER(N38),N38+1,IF(B38&lt;=$O$3,A37+1,""))</f>
        <v/>
      </c>
      <c r="B38" s="51">
        <f>B37+1</f>
        <v>31</v>
      </c>
      <c r="C38" s="51" t="str">
        <f>IF(ISNA(VLOOKUP($A38,DSLOP,DS_THI!C$4,0))=FALSE,VLOOKUP($A38,DSLOP,DS_THI!C$4,0),"")</f>
        <v/>
      </c>
      <c r="D38" s="52" t="str">
        <f>IF(ISNA(VLOOKUP($A38,DSLOP,DS_THI!D$4,0))=FALSE,VLOOKUP($A38,DSLOP,DS_THI!D$4,0),"")</f>
        <v/>
      </c>
      <c r="E38" s="53" t="str">
        <f>IF(ISNA(VLOOKUP($A38,DSLOP,DS_THI!E$4,0))=FALSE,VLOOKUP($A38,DSLOP,DS_THI!E$4,0),"")</f>
        <v/>
      </c>
      <c r="F38" s="117" t="str">
        <f>IF(ISNA(VLOOKUP($A38,DSLOP,DS_THI!F$4,0))=FALSE,VLOOKUP($A38,DSLOP,DS_THI!F$4,0),"")</f>
        <v/>
      </c>
      <c r="G38" s="119" t="str">
        <f>IF(ISNA(VLOOKUP($A38,DSLOP,DS_THI!G$4,0))=FALSE,VLOOKUP($A38,DSLOP,DS_THI!G$4,0),"")</f>
        <v/>
      </c>
      <c r="H38" s="118" t="str">
        <f>IF(ISNA(VLOOKUP($A38,DSLOP,DS_THI!H$4,0))=FALSE,VLOOKUP($A38,DSLOP,DS_THI!H$4,0),"")</f>
        <v/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>IF(ISNUMBER(N39),N39+1,IF(B39&lt;=$O$3,A38+1,""))</f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7" t="str">
        <f>IF(ISNA(VLOOKUP($A39,DSLOP,DS_THI!F$4,0))=FALSE,VLOOKUP($A39,DSLOP,DS_THI!F$4,0),"")</f>
        <v/>
      </c>
      <c r="G39" s="119" t="str">
        <f>IF(ISNA(VLOOKUP($A39,DSLOP,DS_THI!G$4,0))=FALSE,VLOOKUP($A39,DSLOP,DS_THI!G$4,0),"")</f>
        <v/>
      </c>
      <c r="H39" s="118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>IF(ISNUMBER(N40),N40+1,IF(B40&lt;=$O$3,A39+1,""))</f>
        <v/>
      </c>
      <c r="B40" s="103" t="str">
        <f>DSSV!$A$4 &amp; " - Phòng : "&amp;O40&amp;" * "&amp;DSSV!$E$3</f>
        <v>Thời gian : 18h00 ngày 21/4/2019 - Phòng :  * 298 Hà Huy Tập- Tân An- BMT- ĐăkLăk</v>
      </c>
      <c r="C40" s="104"/>
      <c r="D40" s="105"/>
      <c r="E40" s="106"/>
      <c r="F40" s="106"/>
      <c r="G40" s="104"/>
      <c r="H40" s="104"/>
      <c r="I40" s="107"/>
      <c r="J40" s="104"/>
      <c r="K40" s="107"/>
      <c r="L40" s="104"/>
      <c r="M40" s="76" t="str">
        <f>"Lần thi : "&amp;DSSV!$R$4</f>
        <v>Lần thi : 1</v>
      </c>
      <c r="O40" s="108" t="str">
        <f>IF(ISERROR(FIND("-",SUBSTITUTE(Q40,O5&amp;"-","",1))),Q40,LEFT(SUBSTITUTE(Q40,O5&amp;"-","",1),FIND("-",SUBSTITUTE(Q40,O5&amp;"-","",1))-1))</f>
        <v/>
      </c>
      <c r="P40" s="109" t="s">
        <v>158</v>
      </c>
      <c r="Q40" s="109" t="str">
        <f>SUBSTITUTE(Q5,O5&amp;"-","",1)</f>
        <v>------------</v>
      </c>
    </row>
    <row r="41" spans="1:17" s="23" customFormat="1" ht="20.25" customHeight="1">
      <c r="A41" s="15" t="str">
        <f>IF(ISNUMBER(N41),N41+1,IF(B41&lt;=$O$3,A40+1,""))</f>
        <v/>
      </c>
      <c r="B41" s="331" t="s">
        <v>0</v>
      </c>
      <c r="C41" s="330" t="s">
        <v>249</v>
      </c>
      <c r="D41" s="326" t="s">
        <v>154</v>
      </c>
      <c r="E41" s="327"/>
      <c r="F41" s="330" t="s">
        <v>245</v>
      </c>
      <c r="G41" s="330" t="s">
        <v>248</v>
      </c>
      <c r="H41" s="330" t="s">
        <v>16</v>
      </c>
      <c r="I41" s="330" t="s">
        <v>24</v>
      </c>
      <c r="J41" s="330" t="s">
        <v>25</v>
      </c>
      <c r="K41" s="332" t="s">
        <v>39</v>
      </c>
      <c r="L41" s="333"/>
      <c r="M41" s="330" t="s">
        <v>18</v>
      </c>
    </row>
    <row r="42" spans="1:17" s="23" customFormat="1" ht="20.25" customHeight="1">
      <c r="A42" s="15" t="e">
        <f>IF(ISNUMBER(N42),N42+1,IF(B42&lt;=$O$3,A41+1,""))</f>
        <v>#VALUE!</v>
      </c>
      <c r="B42" s="331"/>
      <c r="C42" s="331"/>
      <c r="D42" s="328"/>
      <c r="E42" s="329"/>
      <c r="F42" s="331"/>
      <c r="G42" s="331"/>
      <c r="H42" s="331"/>
      <c r="I42" s="331"/>
      <c r="J42" s="331"/>
      <c r="K42" s="24" t="s">
        <v>17</v>
      </c>
      <c r="L42" s="24" t="s">
        <v>23</v>
      </c>
      <c r="M42" s="330"/>
    </row>
    <row r="43" spans="1:17" s="16" customFormat="1" ht="18.75" customHeight="1">
      <c r="A43" s="15">
        <f>IF(ISNUMBER(N43),N43+1,IF(B43&lt;=$O$3,A42+1,""))</f>
        <v>26</v>
      </c>
      <c r="B43" s="51">
        <v>1</v>
      </c>
      <c r="C43" s="221">
        <f>IF(ISNA(VLOOKUP($A43,DSLOP,DS_THI!C$4,0))=FALSE,VLOOKUP($A43,DSLOP,DS_THI!C$4,0),"")</f>
        <v>0</v>
      </c>
      <c r="D43" s="222">
        <f>IF(ISNA(VLOOKUP($A43,DSLOP,DS_THI!D$4,0))=FALSE,VLOOKUP($A43,DSLOP,DS_THI!D$4,0),"")</f>
        <v>0</v>
      </c>
      <c r="E43" s="223">
        <f>IF(ISNA(VLOOKUP($A43,DSLOP,DS_THI!E$4,0))=FALSE,VLOOKUP($A43,DSLOP,DS_THI!E$4,0),"")</f>
        <v>0</v>
      </c>
      <c r="F43" s="219">
        <f>IF(ISNA(VLOOKUP($A43,DSLOP,DS_THI!F$4,0))=FALSE,VLOOKUP($A43,DSLOP,DS_THI!F$4,0),"")</f>
        <v>0</v>
      </c>
      <c r="G43" s="220">
        <f>IF(ISNA(VLOOKUP($A43,DSLOP,DS_THI!G$4,0))=FALSE,VLOOKUP($A43,DSLOP,DS_THI!G$4,0),"")</f>
        <v>0</v>
      </c>
      <c r="H43" s="219">
        <f>IF(ISNA(VLOOKUP($A43,DSLOP,DS_THI!H$4,0))=FALSE,VLOOKUP($A43,DSLOP,DS_THI!H$4,0),"")</f>
        <v>0</v>
      </c>
      <c r="I43" s="237"/>
      <c r="J43" s="237"/>
      <c r="K43" s="237"/>
      <c r="L43" s="237"/>
      <c r="M43" s="238" t="str">
        <f>IF($C43&lt;&gt;0,IF(ISNA(VLOOKUP($A43,DSLOP,DS_THI!M$4,0))=FALSE,VLOOKUP($A43,DSLOP,DS_THI!M$4,0),""),"")</f>
        <v/>
      </c>
      <c r="N43" s="16">
        <f>MAX(A8:A39)</f>
        <v>25</v>
      </c>
    </row>
    <row r="44" spans="1:17" s="16" customFormat="1" ht="18.75" customHeight="1">
      <c r="A44" s="15">
        <f>IF(ISNUMBER(N44),N44+1,IF(B44&lt;=$O$3,A43+1,""))</f>
        <v>27</v>
      </c>
      <c r="B44" s="51">
        <f t="shared" ref="B44:B74" si="1">B43+1</f>
        <v>2</v>
      </c>
      <c r="C44" s="221">
        <f>IF(ISNA(VLOOKUP($A44,DSLOP,DS_THI!C$4,0))=FALSE,VLOOKUP($A44,DSLOP,DS_THI!C$4,0),"")</f>
        <v>0</v>
      </c>
      <c r="D44" s="222">
        <f>IF(ISNA(VLOOKUP($A44,DSLOP,DS_THI!D$4,0))=FALSE,VLOOKUP($A44,DSLOP,DS_THI!D$4,0),"")</f>
        <v>0</v>
      </c>
      <c r="E44" s="223">
        <f>IF(ISNA(VLOOKUP($A44,DSLOP,DS_THI!E$4,0))=FALSE,VLOOKUP($A44,DSLOP,DS_THI!E$4,0),"")</f>
        <v>0</v>
      </c>
      <c r="F44" s="219">
        <f>IF(ISNA(VLOOKUP($A44,DSLOP,DS_THI!F$4,0))=FALSE,VLOOKUP($A44,DSLOP,DS_THI!F$4,0),"")</f>
        <v>0</v>
      </c>
      <c r="G44" s="220">
        <f>IF(ISNA(VLOOKUP($A44,DSLOP,DS_THI!G$4,0))=FALSE,VLOOKUP($A44,DSLOP,DS_THI!G$4,0),"")</f>
        <v>0</v>
      </c>
      <c r="H44" s="239">
        <f>IF(ISNA(VLOOKUP($A44,DSLOP,DS_THI!H$4,0))=FALSE,VLOOKUP($A44,DSLOP,DS_THI!H$4,0),"")</f>
        <v>0</v>
      </c>
      <c r="I44" s="237"/>
      <c r="J44" s="237"/>
      <c r="K44" s="237"/>
      <c r="L44" s="237"/>
      <c r="M44" s="23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>IF(ISNUMBER(N45),N45+1,IF(B45&lt;=$O$3,A44+1,""))</f>
        <v>28</v>
      </c>
      <c r="B45" s="51">
        <f t="shared" si="1"/>
        <v>3</v>
      </c>
      <c r="C45" s="221">
        <f>IF(ISNA(VLOOKUP($A45,DSLOP,DS_THI!C$4,0))=FALSE,VLOOKUP($A45,DSLOP,DS_THI!C$4,0),"")</f>
        <v>0</v>
      </c>
      <c r="D45" s="222">
        <f>IF(ISNA(VLOOKUP($A45,DSLOP,DS_THI!D$4,0))=FALSE,VLOOKUP($A45,DSLOP,DS_THI!D$4,0),"")</f>
        <v>0</v>
      </c>
      <c r="E45" s="223">
        <f>IF(ISNA(VLOOKUP($A45,DSLOP,DS_THI!E$4,0))=FALSE,VLOOKUP($A45,DSLOP,DS_THI!E$4,0),"")</f>
        <v>0</v>
      </c>
      <c r="F45" s="219">
        <f>IF(ISNA(VLOOKUP($A45,DSLOP,DS_THI!F$4,0))=FALSE,VLOOKUP($A45,DSLOP,DS_THI!F$4,0),"")</f>
        <v>0</v>
      </c>
      <c r="G45" s="220">
        <f>IF(ISNA(VLOOKUP($A45,DSLOP,DS_THI!G$4,0))=FALSE,VLOOKUP($A45,DSLOP,DS_THI!G$4,0),"")</f>
        <v>0</v>
      </c>
      <c r="H45" s="239">
        <f>IF(ISNA(VLOOKUP($A45,DSLOP,DS_THI!H$4,0))=FALSE,VLOOKUP($A45,DSLOP,DS_THI!H$4,0),"")</f>
        <v>0</v>
      </c>
      <c r="I45" s="237"/>
      <c r="J45" s="237"/>
      <c r="K45" s="237"/>
      <c r="L45" s="237"/>
      <c r="M45" s="23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>IF(ISNUMBER(N46),N46+1,IF(B46&lt;=$O$3,A45+1,""))</f>
        <v>29</v>
      </c>
      <c r="B46" s="51">
        <f t="shared" si="1"/>
        <v>4</v>
      </c>
      <c r="C46" s="221">
        <f>IF(ISNA(VLOOKUP($A46,DSLOP,DS_THI!C$4,0))=FALSE,VLOOKUP($A46,DSLOP,DS_THI!C$4,0),"")</f>
        <v>0</v>
      </c>
      <c r="D46" s="222">
        <f>IF(ISNA(VLOOKUP($A46,DSLOP,DS_THI!D$4,0))=FALSE,VLOOKUP($A46,DSLOP,DS_THI!D$4,0),"")</f>
        <v>0</v>
      </c>
      <c r="E46" s="223">
        <f>IF(ISNA(VLOOKUP($A46,DSLOP,DS_THI!E$4,0))=FALSE,VLOOKUP($A46,DSLOP,DS_THI!E$4,0),"")</f>
        <v>0</v>
      </c>
      <c r="F46" s="219">
        <f>IF(ISNA(VLOOKUP($A46,DSLOP,DS_THI!F$4,0))=FALSE,VLOOKUP($A46,DSLOP,DS_THI!F$4,0),"")</f>
        <v>0</v>
      </c>
      <c r="G46" s="220">
        <f>IF(ISNA(VLOOKUP($A46,DSLOP,DS_THI!G$4,0))=FALSE,VLOOKUP($A46,DSLOP,DS_THI!G$4,0),"")</f>
        <v>0</v>
      </c>
      <c r="H46" s="239">
        <f>IF(ISNA(VLOOKUP($A46,DSLOP,DS_THI!H$4,0))=FALSE,VLOOKUP($A46,DSLOP,DS_THI!H$4,0),"")</f>
        <v>0</v>
      </c>
      <c r="I46" s="237"/>
      <c r="J46" s="237"/>
      <c r="K46" s="237"/>
      <c r="L46" s="237"/>
      <c r="M46" s="23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>IF(ISNUMBER(N47),N47+1,IF(B47&lt;=$O$3,A46+1,""))</f>
        <v>30</v>
      </c>
      <c r="B47" s="51">
        <f t="shared" si="1"/>
        <v>5</v>
      </c>
      <c r="C47" s="221">
        <f>IF(ISNA(VLOOKUP($A47,DSLOP,DS_THI!C$4,0))=FALSE,VLOOKUP($A47,DSLOP,DS_THI!C$4,0),"")</f>
        <v>0</v>
      </c>
      <c r="D47" s="222">
        <f>IF(ISNA(VLOOKUP($A47,DSLOP,DS_THI!D$4,0))=FALSE,VLOOKUP($A47,DSLOP,DS_THI!D$4,0),"")</f>
        <v>0</v>
      </c>
      <c r="E47" s="223">
        <f>IF(ISNA(VLOOKUP($A47,DSLOP,DS_THI!E$4,0))=FALSE,VLOOKUP($A47,DSLOP,DS_THI!E$4,0),"")</f>
        <v>0</v>
      </c>
      <c r="F47" s="219">
        <f>IF(ISNA(VLOOKUP($A47,DSLOP,DS_THI!F$4,0))=FALSE,VLOOKUP($A47,DSLOP,DS_THI!F$4,0),"")</f>
        <v>0</v>
      </c>
      <c r="G47" s="220">
        <f>IF(ISNA(VLOOKUP($A47,DSLOP,DS_THI!G$4,0))=FALSE,VLOOKUP($A47,DSLOP,DS_THI!G$4,0),"")</f>
        <v>0</v>
      </c>
      <c r="H47" s="239">
        <f>IF(ISNA(VLOOKUP($A47,DSLOP,DS_THI!H$4,0))=FALSE,VLOOKUP($A47,DSLOP,DS_THI!H$4,0),"")</f>
        <v>0</v>
      </c>
      <c r="I47" s="237"/>
      <c r="J47" s="237"/>
      <c r="K47" s="237"/>
      <c r="L47" s="237"/>
      <c r="M47" s="23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>IF(ISNUMBER(N48),N48+1,IF(B48&lt;=$O$3,A47+1,""))</f>
        <v>31</v>
      </c>
      <c r="B48" s="51">
        <f t="shared" si="1"/>
        <v>6</v>
      </c>
      <c r="C48" s="221">
        <f>IF(ISNA(VLOOKUP($A48,DSLOP,DS_THI!C$4,0))=FALSE,VLOOKUP($A48,DSLOP,DS_THI!C$4,0),"")</f>
        <v>0</v>
      </c>
      <c r="D48" s="222">
        <f>IF(ISNA(VLOOKUP($A48,DSLOP,DS_THI!D$4,0))=FALSE,VLOOKUP($A48,DSLOP,DS_THI!D$4,0),"")</f>
        <v>0</v>
      </c>
      <c r="E48" s="223">
        <f>IF(ISNA(VLOOKUP($A48,DSLOP,DS_THI!E$4,0))=FALSE,VLOOKUP($A48,DSLOP,DS_THI!E$4,0),"")</f>
        <v>0</v>
      </c>
      <c r="F48" s="219">
        <f>IF(ISNA(VLOOKUP($A48,DSLOP,DS_THI!F$4,0))=FALSE,VLOOKUP($A48,DSLOP,DS_THI!F$4,0),"")</f>
        <v>0</v>
      </c>
      <c r="G48" s="220">
        <f>IF(ISNA(VLOOKUP($A48,DSLOP,DS_THI!G$4,0))=FALSE,VLOOKUP($A48,DSLOP,DS_THI!G$4,0),"")</f>
        <v>0</v>
      </c>
      <c r="H48" s="239">
        <f>IF(ISNA(VLOOKUP($A48,DSLOP,DS_THI!H$4,0))=FALSE,VLOOKUP($A48,DSLOP,DS_THI!H$4,0),"")</f>
        <v>0</v>
      </c>
      <c r="I48" s="237"/>
      <c r="J48" s="237"/>
      <c r="K48" s="237"/>
      <c r="L48" s="237"/>
      <c r="M48" s="23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>IF(ISNUMBER(N49),N49+1,IF(B49&lt;=$O$3,A48+1,""))</f>
        <v>32</v>
      </c>
      <c r="B49" s="51">
        <f t="shared" si="1"/>
        <v>7</v>
      </c>
      <c r="C49" s="221">
        <f>IF(ISNA(VLOOKUP($A49,DSLOP,DS_THI!C$4,0))=FALSE,VLOOKUP($A49,DSLOP,DS_THI!C$4,0),"")</f>
        <v>0</v>
      </c>
      <c r="D49" s="222">
        <f>IF(ISNA(VLOOKUP($A49,DSLOP,DS_THI!D$4,0))=FALSE,VLOOKUP($A49,DSLOP,DS_THI!D$4,0),"")</f>
        <v>0</v>
      </c>
      <c r="E49" s="223">
        <f>IF(ISNA(VLOOKUP($A49,DSLOP,DS_THI!E$4,0))=FALSE,VLOOKUP($A49,DSLOP,DS_THI!E$4,0),"")</f>
        <v>0</v>
      </c>
      <c r="F49" s="219">
        <f>IF(ISNA(VLOOKUP($A49,DSLOP,DS_THI!F$4,0))=FALSE,VLOOKUP($A49,DSLOP,DS_THI!F$4,0),"")</f>
        <v>0</v>
      </c>
      <c r="G49" s="220">
        <f>IF(ISNA(VLOOKUP($A49,DSLOP,DS_THI!G$4,0))=FALSE,VLOOKUP($A49,DSLOP,DS_THI!G$4,0),"")</f>
        <v>0</v>
      </c>
      <c r="H49" s="239">
        <f>IF(ISNA(VLOOKUP($A49,DSLOP,DS_THI!H$4,0))=FALSE,VLOOKUP($A49,DSLOP,DS_THI!H$4,0),"")</f>
        <v>0</v>
      </c>
      <c r="I49" s="237"/>
      <c r="J49" s="237"/>
      <c r="K49" s="237"/>
      <c r="L49" s="237"/>
      <c r="M49" s="23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>IF(ISNUMBER(N50),N50+1,IF(B50&lt;=$O$3,A49+1,""))</f>
        <v>33</v>
      </c>
      <c r="B50" s="51">
        <f t="shared" si="1"/>
        <v>8</v>
      </c>
      <c r="C50" s="221">
        <f>IF(ISNA(VLOOKUP($A50,DSLOP,DS_THI!C$4,0))=FALSE,VLOOKUP($A50,DSLOP,DS_THI!C$4,0),"")</f>
        <v>0</v>
      </c>
      <c r="D50" s="222">
        <f>IF(ISNA(VLOOKUP($A50,DSLOP,DS_THI!D$4,0))=FALSE,VLOOKUP($A50,DSLOP,DS_THI!D$4,0),"")</f>
        <v>0</v>
      </c>
      <c r="E50" s="223">
        <f>IF(ISNA(VLOOKUP($A50,DSLOP,DS_THI!E$4,0))=FALSE,VLOOKUP($A50,DSLOP,DS_THI!E$4,0),"")</f>
        <v>0</v>
      </c>
      <c r="F50" s="219">
        <f>IF(ISNA(VLOOKUP($A50,DSLOP,DS_THI!F$4,0))=FALSE,VLOOKUP($A50,DSLOP,DS_THI!F$4,0),"")</f>
        <v>0</v>
      </c>
      <c r="G50" s="220">
        <f>IF(ISNA(VLOOKUP($A50,DSLOP,DS_THI!G$4,0))=FALSE,VLOOKUP($A50,DSLOP,DS_THI!G$4,0),"")</f>
        <v>0</v>
      </c>
      <c r="H50" s="239">
        <f>IF(ISNA(VLOOKUP($A50,DSLOP,DS_THI!H$4,0))=FALSE,VLOOKUP($A50,DSLOP,DS_THI!H$4,0),"")</f>
        <v>0</v>
      </c>
      <c r="I50" s="237"/>
      <c r="J50" s="237"/>
      <c r="K50" s="237"/>
      <c r="L50" s="237"/>
      <c r="M50" s="23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>IF(ISNUMBER(N51),N51+1,IF(B51&lt;=$O$3,A50+1,""))</f>
        <v>34</v>
      </c>
      <c r="B51" s="51">
        <f t="shared" si="1"/>
        <v>9</v>
      </c>
      <c r="C51" s="221">
        <f>IF(ISNA(VLOOKUP($A51,DSLOP,DS_THI!C$4,0))=FALSE,VLOOKUP($A51,DSLOP,DS_THI!C$4,0),"")</f>
        <v>0</v>
      </c>
      <c r="D51" s="222">
        <f>IF(ISNA(VLOOKUP($A51,DSLOP,DS_THI!D$4,0))=FALSE,VLOOKUP($A51,DSLOP,DS_THI!D$4,0),"")</f>
        <v>0</v>
      </c>
      <c r="E51" s="223">
        <f>IF(ISNA(VLOOKUP($A51,DSLOP,DS_THI!E$4,0))=FALSE,VLOOKUP($A51,DSLOP,DS_THI!E$4,0),"")</f>
        <v>0</v>
      </c>
      <c r="F51" s="219">
        <f>IF(ISNA(VLOOKUP($A51,DSLOP,DS_THI!F$4,0))=FALSE,VLOOKUP($A51,DSLOP,DS_THI!F$4,0),"")</f>
        <v>0</v>
      </c>
      <c r="G51" s="220">
        <f>IF(ISNA(VLOOKUP($A51,DSLOP,DS_THI!G$4,0))=FALSE,VLOOKUP($A51,DSLOP,DS_THI!G$4,0),"")</f>
        <v>0</v>
      </c>
      <c r="H51" s="239">
        <f>IF(ISNA(VLOOKUP($A51,DSLOP,DS_THI!H$4,0))=FALSE,VLOOKUP($A51,DSLOP,DS_THI!H$4,0),"")</f>
        <v>0</v>
      </c>
      <c r="I51" s="237"/>
      <c r="J51" s="237"/>
      <c r="K51" s="237"/>
      <c r="L51" s="237"/>
      <c r="M51" s="23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>IF(ISNUMBER(N52),N52+1,IF(B52&lt;=$O$3,A51+1,""))</f>
        <v>35</v>
      </c>
      <c r="B52" s="51">
        <f t="shared" si="1"/>
        <v>10</v>
      </c>
      <c r="C52" s="221">
        <f>IF(ISNA(VLOOKUP($A52,DSLOP,DS_THI!C$4,0))=FALSE,VLOOKUP($A52,DSLOP,DS_THI!C$4,0),"")</f>
        <v>0</v>
      </c>
      <c r="D52" s="222">
        <f>IF(ISNA(VLOOKUP($A52,DSLOP,DS_THI!D$4,0))=FALSE,VLOOKUP($A52,DSLOP,DS_THI!D$4,0),"")</f>
        <v>0</v>
      </c>
      <c r="E52" s="223">
        <f>IF(ISNA(VLOOKUP($A52,DSLOP,DS_THI!E$4,0))=FALSE,VLOOKUP($A52,DSLOP,DS_THI!E$4,0),"")</f>
        <v>0</v>
      </c>
      <c r="F52" s="219">
        <f>IF(ISNA(VLOOKUP($A52,DSLOP,DS_THI!F$4,0))=FALSE,VLOOKUP($A52,DSLOP,DS_THI!F$4,0),"")</f>
        <v>0</v>
      </c>
      <c r="G52" s="220">
        <f>IF(ISNA(VLOOKUP($A52,DSLOP,DS_THI!G$4,0))=FALSE,VLOOKUP($A52,DSLOP,DS_THI!G$4,0),"")</f>
        <v>0</v>
      </c>
      <c r="H52" s="239">
        <f>IF(ISNA(VLOOKUP($A52,DSLOP,DS_THI!H$4,0))=FALSE,VLOOKUP($A52,DSLOP,DS_THI!H$4,0),"")</f>
        <v>0</v>
      </c>
      <c r="I52" s="237"/>
      <c r="J52" s="237"/>
      <c r="K52" s="237"/>
      <c r="L52" s="237"/>
      <c r="M52" s="23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>IF(ISNUMBER(N53),N53+1,IF(B53&lt;=$O$3,A52+1,""))</f>
        <v>36</v>
      </c>
      <c r="B53" s="51">
        <f t="shared" si="1"/>
        <v>11</v>
      </c>
      <c r="C53" s="221">
        <f>IF(ISNA(VLOOKUP($A53,DSLOP,DS_THI!C$4,0))=FALSE,VLOOKUP($A53,DSLOP,DS_THI!C$4,0),"")</f>
        <v>0</v>
      </c>
      <c r="D53" s="222">
        <f>IF(ISNA(VLOOKUP($A53,DSLOP,DS_THI!D$4,0))=FALSE,VLOOKUP($A53,DSLOP,DS_THI!D$4,0),"")</f>
        <v>0</v>
      </c>
      <c r="E53" s="223">
        <f>IF(ISNA(VLOOKUP($A53,DSLOP,DS_THI!E$4,0))=FALSE,VLOOKUP($A53,DSLOP,DS_THI!E$4,0),"")</f>
        <v>0</v>
      </c>
      <c r="F53" s="219">
        <f>IF(ISNA(VLOOKUP($A53,DSLOP,DS_THI!F$4,0))=FALSE,VLOOKUP($A53,DSLOP,DS_THI!F$4,0),"")</f>
        <v>0</v>
      </c>
      <c r="G53" s="220">
        <f>IF(ISNA(VLOOKUP($A53,DSLOP,DS_THI!G$4,0))=FALSE,VLOOKUP($A53,DSLOP,DS_THI!G$4,0),"")</f>
        <v>0</v>
      </c>
      <c r="H53" s="239">
        <f>IF(ISNA(VLOOKUP($A53,DSLOP,DS_THI!H$4,0))=FALSE,VLOOKUP($A53,DSLOP,DS_THI!H$4,0),"")</f>
        <v>0</v>
      </c>
      <c r="I53" s="237"/>
      <c r="J53" s="237"/>
      <c r="K53" s="237"/>
      <c r="L53" s="237"/>
      <c r="M53" s="23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>IF(ISNUMBER(N54),N54+1,IF(B54&lt;=$O$3,A53+1,""))</f>
        <v>37</v>
      </c>
      <c r="B54" s="51">
        <f t="shared" si="1"/>
        <v>12</v>
      </c>
      <c r="C54" s="221">
        <f>IF(ISNA(VLOOKUP($A54,DSLOP,DS_THI!C$4,0))=FALSE,VLOOKUP($A54,DSLOP,DS_THI!C$4,0),"")</f>
        <v>0</v>
      </c>
      <c r="D54" s="222">
        <f>IF(ISNA(VLOOKUP($A54,DSLOP,DS_THI!D$4,0))=FALSE,VLOOKUP($A54,DSLOP,DS_THI!D$4,0),"")</f>
        <v>0</v>
      </c>
      <c r="E54" s="223">
        <f>IF(ISNA(VLOOKUP($A54,DSLOP,DS_THI!E$4,0))=FALSE,VLOOKUP($A54,DSLOP,DS_THI!E$4,0),"")</f>
        <v>0</v>
      </c>
      <c r="F54" s="219">
        <f>IF(ISNA(VLOOKUP($A54,DSLOP,DS_THI!F$4,0))=FALSE,VLOOKUP($A54,DSLOP,DS_THI!F$4,0),"")</f>
        <v>0</v>
      </c>
      <c r="G54" s="220">
        <f>IF(ISNA(VLOOKUP($A54,DSLOP,DS_THI!G$4,0))=FALSE,VLOOKUP($A54,DSLOP,DS_THI!G$4,0),"")</f>
        <v>0</v>
      </c>
      <c r="H54" s="239">
        <f>IF(ISNA(VLOOKUP($A54,DSLOP,DS_THI!H$4,0))=FALSE,VLOOKUP($A54,DSLOP,DS_THI!H$4,0),"")</f>
        <v>0</v>
      </c>
      <c r="I54" s="237"/>
      <c r="J54" s="237"/>
      <c r="K54" s="237"/>
      <c r="L54" s="237"/>
      <c r="M54" s="23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>IF(ISNUMBER(N55),N55+1,IF(B55&lt;=$O$3,A54+1,""))</f>
        <v>38</v>
      </c>
      <c r="B55" s="51">
        <f t="shared" si="1"/>
        <v>13</v>
      </c>
      <c r="C55" s="221">
        <f>IF(ISNA(VLOOKUP($A55,DSLOP,DS_THI!C$4,0))=FALSE,VLOOKUP($A55,DSLOP,DS_THI!C$4,0),"")</f>
        <v>0</v>
      </c>
      <c r="D55" s="222">
        <f>IF(ISNA(VLOOKUP($A55,DSLOP,DS_THI!D$4,0))=FALSE,VLOOKUP($A55,DSLOP,DS_THI!D$4,0),"")</f>
        <v>0</v>
      </c>
      <c r="E55" s="223">
        <f>IF(ISNA(VLOOKUP($A55,DSLOP,DS_THI!E$4,0))=FALSE,VLOOKUP($A55,DSLOP,DS_THI!E$4,0),"")</f>
        <v>0</v>
      </c>
      <c r="F55" s="219">
        <f>IF(ISNA(VLOOKUP($A55,DSLOP,DS_THI!F$4,0))=FALSE,VLOOKUP($A55,DSLOP,DS_THI!F$4,0),"")</f>
        <v>0</v>
      </c>
      <c r="G55" s="220">
        <f>IF(ISNA(VLOOKUP($A55,DSLOP,DS_THI!G$4,0))=FALSE,VLOOKUP($A55,DSLOP,DS_THI!G$4,0),"")</f>
        <v>0</v>
      </c>
      <c r="H55" s="239">
        <f>IF(ISNA(VLOOKUP($A55,DSLOP,DS_THI!H$4,0))=FALSE,VLOOKUP($A55,DSLOP,DS_THI!H$4,0),"")</f>
        <v>0</v>
      </c>
      <c r="I55" s="237"/>
      <c r="J55" s="237"/>
      <c r="K55" s="237"/>
      <c r="L55" s="237"/>
      <c r="M55" s="23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>IF(ISNUMBER(N56),N56+1,IF(B56&lt;=$O$3,A55+1,""))</f>
        <v>39</v>
      </c>
      <c r="B56" s="51">
        <f t="shared" si="1"/>
        <v>14</v>
      </c>
      <c r="C56" s="221">
        <f>IF(ISNA(VLOOKUP($A56,DSLOP,DS_THI!C$4,0))=FALSE,VLOOKUP($A56,DSLOP,DS_THI!C$4,0),"")</f>
        <v>0</v>
      </c>
      <c r="D56" s="222">
        <f>IF(ISNA(VLOOKUP($A56,DSLOP,DS_THI!D$4,0))=FALSE,VLOOKUP($A56,DSLOP,DS_THI!D$4,0),"")</f>
        <v>0</v>
      </c>
      <c r="E56" s="223">
        <f>IF(ISNA(VLOOKUP($A56,DSLOP,DS_THI!E$4,0))=FALSE,VLOOKUP($A56,DSLOP,DS_THI!E$4,0),"")</f>
        <v>0</v>
      </c>
      <c r="F56" s="219">
        <f>IF(ISNA(VLOOKUP($A56,DSLOP,DS_THI!F$4,0))=FALSE,VLOOKUP($A56,DSLOP,DS_THI!F$4,0),"")</f>
        <v>0</v>
      </c>
      <c r="G56" s="220">
        <f>IF(ISNA(VLOOKUP($A56,DSLOP,DS_THI!G$4,0))=FALSE,VLOOKUP($A56,DSLOP,DS_THI!G$4,0),"")</f>
        <v>0</v>
      </c>
      <c r="H56" s="239">
        <f>IF(ISNA(VLOOKUP($A56,DSLOP,DS_THI!H$4,0))=FALSE,VLOOKUP($A56,DSLOP,DS_THI!H$4,0),"")</f>
        <v>0</v>
      </c>
      <c r="I56" s="237"/>
      <c r="J56" s="237"/>
      <c r="K56" s="237"/>
      <c r="L56" s="237"/>
      <c r="M56" s="23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>IF(ISNUMBER(N57),N57+1,IF(B57&lt;=$O$3,A56+1,""))</f>
        <v>40</v>
      </c>
      <c r="B57" s="51">
        <f t="shared" si="1"/>
        <v>15</v>
      </c>
      <c r="C57" s="221">
        <f>IF(ISNA(VLOOKUP($A57,DSLOP,DS_THI!C$4,0))=FALSE,VLOOKUP($A57,DSLOP,DS_THI!C$4,0),"")</f>
        <v>0</v>
      </c>
      <c r="D57" s="222">
        <f>IF(ISNA(VLOOKUP($A57,DSLOP,DS_THI!D$4,0))=FALSE,VLOOKUP($A57,DSLOP,DS_THI!D$4,0),"")</f>
        <v>0</v>
      </c>
      <c r="E57" s="223">
        <f>IF(ISNA(VLOOKUP($A57,DSLOP,DS_THI!E$4,0))=FALSE,VLOOKUP($A57,DSLOP,DS_THI!E$4,0),"")</f>
        <v>0</v>
      </c>
      <c r="F57" s="219">
        <f>IF(ISNA(VLOOKUP($A57,DSLOP,DS_THI!F$4,0))=FALSE,VLOOKUP($A57,DSLOP,DS_THI!F$4,0),"")</f>
        <v>0</v>
      </c>
      <c r="G57" s="220">
        <f>IF(ISNA(VLOOKUP($A57,DSLOP,DS_THI!G$4,0))=FALSE,VLOOKUP($A57,DSLOP,DS_THI!G$4,0),"")</f>
        <v>0</v>
      </c>
      <c r="H57" s="239">
        <f>IF(ISNA(VLOOKUP($A57,DSLOP,DS_THI!H$4,0))=FALSE,VLOOKUP($A57,DSLOP,DS_THI!H$4,0),"")</f>
        <v>0</v>
      </c>
      <c r="I57" s="237"/>
      <c r="J57" s="237"/>
      <c r="K57" s="237"/>
      <c r="L57" s="237"/>
      <c r="M57" s="23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>IF(ISNUMBER(N58),N58+1,IF(B58&lt;=$O$3,A57+1,""))</f>
        <v>41</v>
      </c>
      <c r="B58" s="51">
        <f t="shared" si="1"/>
        <v>16</v>
      </c>
      <c r="C58" s="221">
        <f>IF(ISNA(VLOOKUP($A58,DSLOP,DS_THI!C$4,0))=FALSE,VLOOKUP($A58,DSLOP,DS_THI!C$4,0),"")</f>
        <v>0</v>
      </c>
      <c r="D58" s="222">
        <f>IF(ISNA(VLOOKUP($A58,DSLOP,DS_THI!D$4,0))=FALSE,VLOOKUP($A58,DSLOP,DS_THI!D$4,0),"")</f>
        <v>0</v>
      </c>
      <c r="E58" s="223">
        <f>IF(ISNA(VLOOKUP($A58,DSLOP,DS_THI!E$4,0))=FALSE,VLOOKUP($A58,DSLOP,DS_THI!E$4,0),"")</f>
        <v>0</v>
      </c>
      <c r="F58" s="219">
        <f>IF(ISNA(VLOOKUP($A58,DSLOP,DS_THI!F$4,0))=FALSE,VLOOKUP($A58,DSLOP,DS_THI!F$4,0),"")</f>
        <v>0</v>
      </c>
      <c r="G58" s="220">
        <f>IF(ISNA(VLOOKUP($A58,DSLOP,DS_THI!G$4,0))=FALSE,VLOOKUP($A58,DSLOP,DS_THI!G$4,0),"")</f>
        <v>0</v>
      </c>
      <c r="H58" s="239">
        <f>IF(ISNA(VLOOKUP($A58,DSLOP,DS_THI!H$4,0))=FALSE,VLOOKUP($A58,DSLOP,DS_THI!H$4,0),"")</f>
        <v>0</v>
      </c>
      <c r="I58" s="237"/>
      <c r="J58" s="237"/>
      <c r="K58" s="237"/>
      <c r="L58" s="237"/>
      <c r="M58" s="23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>IF(ISNUMBER(N59),N59+1,IF(B59&lt;=$O$3,A58+1,""))</f>
        <v>42</v>
      </c>
      <c r="B59" s="51">
        <f t="shared" si="1"/>
        <v>17</v>
      </c>
      <c r="C59" s="221">
        <f>IF(ISNA(VLOOKUP($A59,DSLOP,DS_THI!C$4,0))=FALSE,VLOOKUP($A59,DSLOP,DS_THI!C$4,0),"")</f>
        <v>0</v>
      </c>
      <c r="D59" s="222">
        <f>IF(ISNA(VLOOKUP($A59,DSLOP,DS_THI!D$4,0))=FALSE,VLOOKUP($A59,DSLOP,DS_THI!D$4,0),"")</f>
        <v>0</v>
      </c>
      <c r="E59" s="223">
        <f>IF(ISNA(VLOOKUP($A59,DSLOP,DS_THI!E$4,0))=FALSE,VLOOKUP($A59,DSLOP,DS_THI!E$4,0),"")</f>
        <v>0</v>
      </c>
      <c r="F59" s="219">
        <f>IF(ISNA(VLOOKUP($A59,DSLOP,DS_THI!F$4,0))=FALSE,VLOOKUP($A59,DSLOP,DS_THI!F$4,0),"")</f>
        <v>0</v>
      </c>
      <c r="G59" s="220">
        <f>IF(ISNA(VLOOKUP($A59,DSLOP,DS_THI!G$4,0))=FALSE,VLOOKUP($A59,DSLOP,DS_THI!G$4,0),"")</f>
        <v>0</v>
      </c>
      <c r="H59" s="239">
        <f>IF(ISNA(VLOOKUP($A59,DSLOP,DS_THI!H$4,0))=FALSE,VLOOKUP($A59,DSLOP,DS_THI!H$4,0),"")</f>
        <v>0</v>
      </c>
      <c r="I59" s="237"/>
      <c r="J59" s="237"/>
      <c r="K59" s="237"/>
      <c r="L59" s="237"/>
      <c r="M59" s="23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>IF(ISNUMBER(N60),N60+1,IF(B60&lt;=$O$3,A59+1,""))</f>
        <v>43</v>
      </c>
      <c r="B60" s="51">
        <f t="shared" si="1"/>
        <v>18</v>
      </c>
      <c r="C60" s="221">
        <f>IF(ISNA(VLOOKUP($A60,DSLOP,DS_THI!C$4,0))=FALSE,VLOOKUP($A60,DSLOP,DS_THI!C$4,0),"")</f>
        <v>0</v>
      </c>
      <c r="D60" s="222">
        <f>IF(ISNA(VLOOKUP($A60,DSLOP,DS_THI!D$4,0))=FALSE,VLOOKUP($A60,DSLOP,DS_THI!D$4,0),"")</f>
        <v>0</v>
      </c>
      <c r="E60" s="223">
        <f>IF(ISNA(VLOOKUP($A60,DSLOP,DS_THI!E$4,0))=FALSE,VLOOKUP($A60,DSLOP,DS_THI!E$4,0),"")</f>
        <v>0</v>
      </c>
      <c r="F60" s="219">
        <f>IF(ISNA(VLOOKUP($A60,DSLOP,DS_THI!F$4,0))=FALSE,VLOOKUP($A60,DSLOP,DS_THI!F$4,0),"")</f>
        <v>0</v>
      </c>
      <c r="G60" s="220">
        <f>IF(ISNA(VLOOKUP($A60,DSLOP,DS_THI!G$4,0))=FALSE,VLOOKUP($A60,DSLOP,DS_THI!G$4,0),"")</f>
        <v>0</v>
      </c>
      <c r="H60" s="239">
        <f>IF(ISNA(VLOOKUP($A60,DSLOP,DS_THI!H$4,0))=FALSE,VLOOKUP($A60,DSLOP,DS_THI!H$4,0),"")</f>
        <v>0</v>
      </c>
      <c r="I60" s="237"/>
      <c r="J60" s="237"/>
      <c r="K60" s="237"/>
      <c r="L60" s="237"/>
      <c r="M60" s="23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>IF(ISNUMBER(N61),N61+1,IF(B61&lt;=$O$3,A60+1,""))</f>
        <v>44</v>
      </c>
      <c r="B61" s="51">
        <f t="shared" si="1"/>
        <v>19</v>
      </c>
      <c r="C61" s="221">
        <f>IF(ISNA(VLOOKUP($A61,DSLOP,DS_THI!C$4,0))=FALSE,VLOOKUP($A61,DSLOP,DS_THI!C$4,0),"")</f>
        <v>0</v>
      </c>
      <c r="D61" s="222">
        <f>IF(ISNA(VLOOKUP($A61,DSLOP,DS_THI!D$4,0))=FALSE,VLOOKUP($A61,DSLOP,DS_THI!D$4,0),"")</f>
        <v>0</v>
      </c>
      <c r="E61" s="223">
        <f>IF(ISNA(VLOOKUP($A61,DSLOP,DS_THI!E$4,0))=FALSE,VLOOKUP($A61,DSLOP,DS_THI!E$4,0),"")</f>
        <v>0</v>
      </c>
      <c r="F61" s="219">
        <f>IF(ISNA(VLOOKUP($A61,DSLOP,DS_THI!F$4,0))=FALSE,VLOOKUP($A61,DSLOP,DS_THI!F$4,0),"")</f>
        <v>0</v>
      </c>
      <c r="G61" s="220">
        <f>IF(ISNA(VLOOKUP($A61,DSLOP,DS_THI!G$4,0))=FALSE,VLOOKUP($A61,DSLOP,DS_THI!G$4,0),"")</f>
        <v>0</v>
      </c>
      <c r="H61" s="239">
        <f>IF(ISNA(VLOOKUP($A61,DSLOP,DS_THI!H$4,0))=FALSE,VLOOKUP($A61,DSLOP,DS_THI!H$4,0),"")</f>
        <v>0</v>
      </c>
      <c r="I61" s="237"/>
      <c r="J61" s="237"/>
      <c r="K61" s="237"/>
      <c r="L61" s="237"/>
      <c r="M61" s="23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>IF(ISNUMBER(N62),N62+1,IF(B62&lt;=$O$3,A61+1,""))</f>
        <v>45</v>
      </c>
      <c r="B62" s="51">
        <f t="shared" si="1"/>
        <v>20</v>
      </c>
      <c r="C62" s="221">
        <f>IF(ISNA(VLOOKUP($A62,DSLOP,DS_THI!C$4,0))=FALSE,VLOOKUP($A62,DSLOP,DS_THI!C$4,0),"")</f>
        <v>0</v>
      </c>
      <c r="D62" s="222">
        <f>IF(ISNA(VLOOKUP($A62,DSLOP,DS_THI!D$4,0))=FALSE,VLOOKUP($A62,DSLOP,DS_THI!D$4,0),"")</f>
        <v>0</v>
      </c>
      <c r="E62" s="223">
        <f>IF(ISNA(VLOOKUP($A62,DSLOP,DS_THI!E$4,0))=FALSE,VLOOKUP($A62,DSLOP,DS_THI!E$4,0),"")</f>
        <v>0</v>
      </c>
      <c r="F62" s="219">
        <f>IF(ISNA(VLOOKUP($A62,DSLOP,DS_THI!F$4,0))=FALSE,VLOOKUP($A62,DSLOP,DS_THI!F$4,0),"")</f>
        <v>0</v>
      </c>
      <c r="G62" s="220">
        <f>IF(ISNA(VLOOKUP($A62,DSLOP,DS_THI!G$4,0))=FALSE,VLOOKUP($A62,DSLOP,DS_THI!G$4,0),"")</f>
        <v>0</v>
      </c>
      <c r="H62" s="239">
        <f>IF(ISNA(VLOOKUP($A62,DSLOP,DS_THI!H$4,0))=FALSE,VLOOKUP($A62,DSLOP,DS_THI!H$4,0),"")</f>
        <v>0</v>
      </c>
      <c r="I62" s="237"/>
      <c r="J62" s="237"/>
      <c r="K62" s="237"/>
      <c r="L62" s="237"/>
      <c r="M62" s="23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>IF(ISNUMBER(N63),N63+1,IF(B63&lt;=$O$3,A62+1,""))</f>
        <v>46</v>
      </c>
      <c r="B63" s="51">
        <f t="shared" si="1"/>
        <v>21</v>
      </c>
      <c r="C63" s="221">
        <f>IF(ISNA(VLOOKUP($A63,DSLOP,DS_THI!C$4,0))=FALSE,VLOOKUP($A63,DSLOP,DS_THI!C$4,0),"")</f>
        <v>0</v>
      </c>
      <c r="D63" s="222">
        <f>IF(ISNA(VLOOKUP($A63,DSLOP,DS_THI!D$4,0))=FALSE,VLOOKUP($A63,DSLOP,DS_THI!D$4,0),"")</f>
        <v>0</v>
      </c>
      <c r="E63" s="223">
        <f>IF(ISNA(VLOOKUP($A63,DSLOP,DS_THI!E$4,0))=FALSE,VLOOKUP($A63,DSLOP,DS_THI!E$4,0),"")</f>
        <v>0</v>
      </c>
      <c r="F63" s="219">
        <f>IF(ISNA(VLOOKUP($A63,DSLOP,DS_THI!F$4,0))=FALSE,VLOOKUP($A63,DSLOP,DS_THI!F$4,0),"")</f>
        <v>0</v>
      </c>
      <c r="G63" s="220">
        <f>IF(ISNA(VLOOKUP($A63,DSLOP,DS_THI!G$4,0))=FALSE,VLOOKUP($A63,DSLOP,DS_THI!G$4,0),"")</f>
        <v>0</v>
      </c>
      <c r="H63" s="239">
        <f>IF(ISNA(VLOOKUP($A63,DSLOP,DS_THI!H$4,0))=FALSE,VLOOKUP($A63,DSLOP,DS_THI!H$4,0),"")</f>
        <v>0</v>
      </c>
      <c r="I63" s="237"/>
      <c r="J63" s="237"/>
      <c r="K63" s="237"/>
      <c r="L63" s="237"/>
      <c r="M63" s="23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>IF(ISNUMBER(N64),N64+1,IF(B64&lt;=$O$3,A63+1,""))</f>
        <v>47</v>
      </c>
      <c r="B64" s="51">
        <f t="shared" si="1"/>
        <v>22</v>
      </c>
      <c r="C64" s="221">
        <f>IF(ISNA(VLOOKUP($A64,DSLOP,DS_THI!C$4,0))=FALSE,VLOOKUP($A64,DSLOP,DS_THI!C$4,0),"")</f>
        <v>0</v>
      </c>
      <c r="D64" s="222">
        <f>IF(ISNA(VLOOKUP($A64,DSLOP,DS_THI!D$4,0))=FALSE,VLOOKUP($A64,DSLOP,DS_THI!D$4,0),"")</f>
        <v>0</v>
      </c>
      <c r="E64" s="223">
        <f>IF(ISNA(VLOOKUP($A64,DSLOP,DS_THI!E$4,0))=FALSE,VLOOKUP($A64,DSLOP,DS_THI!E$4,0),"")</f>
        <v>0</v>
      </c>
      <c r="F64" s="219">
        <f>IF(ISNA(VLOOKUP($A64,DSLOP,DS_THI!F$4,0))=FALSE,VLOOKUP($A64,DSLOP,DS_THI!F$4,0),"")</f>
        <v>0</v>
      </c>
      <c r="G64" s="220">
        <f>IF(ISNA(VLOOKUP($A64,DSLOP,DS_THI!G$4,0))=FALSE,VLOOKUP($A64,DSLOP,DS_THI!G$4,0),"")</f>
        <v>0</v>
      </c>
      <c r="H64" s="239">
        <f>IF(ISNA(VLOOKUP($A64,DSLOP,DS_THI!H$4,0))=FALSE,VLOOKUP($A64,DSLOP,DS_THI!H$4,0),"")</f>
        <v>0</v>
      </c>
      <c r="I64" s="237"/>
      <c r="J64" s="237"/>
      <c r="K64" s="237"/>
      <c r="L64" s="237"/>
      <c r="M64" s="23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>IF(ISNUMBER(N65),N65+1,IF(B65&lt;=$O$3,A64+1,""))</f>
        <v>48</v>
      </c>
      <c r="B65" s="51">
        <f t="shared" si="1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>IF(ISNUMBER(N66),N66+1,IF(B66&lt;=$O$3,A65+1,""))</f>
        <v>49</v>
      </c>
      <c r="B66" s="51">
        <f t="shared" si="1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>IF(ISNUMBER(N67),N67+1,IF(B67&lt;=$O$3,A66+1,""))</f>
        <v>50</v>
      </c>
      <c r="B67" s="51">
        <f t="shared" si="1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 t="str">
        <f>IF(ISNUMBER(N68),N68+1,IF(B68&lt;=$O$3,A67+1,""))</f>
        <v/>
      </c>
      <c r="B68" s="51">
        <f t="shared" si="1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 t="str">
        <f>IF(ISNUMBER(N69),N69+1,IF(B69&lt;=$O$3,A68+1,""))</f>
        <v/>
      </c>
      <c r="B69" s="51">
        <f t="shared" si="1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 t="str">
        <f>IF(ISNUMBER(N70),N70+1,IF(B70&lt;=$O$3,A69+1,""))</f>
        <v/>
      </c>
      <c r="B70" s="51">
        <f t="shared" si="1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 t="str">
        <f>IF(ISNUMBER(N71),N71+1,IF(B71&lt;=$O$3,A70+1,""))</f>
        <v/>
      </c>
      <c r="B71" s="51">
        <f t="shared" si="1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 t="str">
        <f>IF(ISNUMBER(N72),N72+1,IF(B72&lt;=$O$3,A71+1,""))</f>
        <v/>
      </c>
      <c r="B72" s="51">
        <f t="shared" si="1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 t="str">
        <f>IF(ISNUMBER(N73),N73+1,IF(B73&lt;=$O$3,A72+1,""))</f>
        <v/>
      </c>
      <c r="B73" s="51">
        <f t="shared" si="1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1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>IF(ISNUMBER(N75),N75+1,IF(B75&lt;=$O$3,A74+1,""))</f>
        <v/>
      </c>
      <c r="B75" s="103" t="str">
        <f>DSSV!$A$4 &amp; " - Phòng : "&amp;O75&amp;" * "&amp;DSSV!$E$3</f>
        <v>Thời gian : 18h00 ngày 21/4/2019 - Phòng :  * 298 Hà Huy Tập- Tân An- BMT- ĐăkLăk</v>
      </c>
      <c r="C75" s="104"/>
      <c r="D75" s="105"/>
      <c r="E75" s="106"/>
      <c r="F75" s="106"/>
      <c r="G75" s="104"/>
      <c r="H75" s="104"/>
      <c r="I75" s="107"/>
      <c r="J75" s="104"/>
      <c r="K75" s="107"/>
      <c r="L75" s="104"/>
      <c r="M75" s="207" t="str">
        <f>"Lần thi : "&amp;DSSV!$R$4</f>
        <v>Lần thi : 1</v>
      </c>
      <c r="O75" s="108" t="str">
        <f>IF(ISERROR(FIND("-",SUBSTITUTE(Q75,O40&amp;"-","",1))),Q75,LEFT(SUBSTITUTE(Q75,O40&amp;"-","",1),FIND("-",SUBSTITUTE(Q75,O40&amp;"-","",1))-1))</f>
        <v/>
      </c>
      <c r="P75" s="109" t="s">
        <v>158</v>
      </c>
      <c r="Q75" s="109" t="str">
        <f>SUBSTITUTE(Q40,O40&amp;"-","",1)</f>
        <v>-----------</v>
      </c>
    </row>
    <row r="76" spans="1:17" s="23" customFormat="1" ht="20.25" customHeight="1">
      <c r="A76" s="15" t="str">
        <f>IF(ISNUMBER(N76),N76+1,IF(B76&lt;=$O$3,A75+1,""))</f>
        <v/>
      </c>
      <c r="B76" s="331" t="s">
        <v>0</v>
      </c>
      <c r="C76" s="330" t="s">
        <v>249</v>
      </c>
      <c r="D76" s="326" t="s">
        <v>154</v>
      </c>
      <c r="E76" s="327"/>
      <c r="F76" s="330" t="s">
        <v>245</v>
      </c>
      <c r="G76" s="330" t="s">
        <v>248</v>
      </c>
      <c r="H76" s="330" t="s">
        <v>16</v>
      </c>
      <c r="I76" s="330" t="s">
        <v>24</v>
      </c>
      <c r="J76" s="330" t="s">
        <v>25</v>
      </c>
      <c r="K76" s="332" t="s">
        <v>39</v>
      </c>
      <c r="L76" s="333"/>
      <c r="M76" s="330" t="s">
        <v>18</v>
      </c>
    </row>
    <row r="77" spans="1:17" s="23" customFormat="1" ht="20.25" customHeight="1">
      <c r="A77" s="15" t="e">
        <f>IF(ISNUMBER(N77),N77+1,IF(B77&lt;=$O$3,A76+1,""))</f>
        <v>#VALUE!</v>
      </c>
      <c r="B77" s="331"/>
      <c r="C77" s="331"/>
      <c r="D77" s="328"/>
      <c r="E77" s="329"/>
      <c r="F77" s="331"/>
      <c r="G77" s="331"/>
      <c r="H77" s="331"/>
      <c r="I77" s="331"/>
      <c r="J77" s="331"/>
      <c r="K77" s="24" t="s">
        <v>17</v>
      </c>
      <c r="L77" s="24" t="s">
        <v>23</v>
      </c>
      <c r="M77" s="330"/>
    </row>
    <row r="78" spans="1:17" s="16" customFormat="1" ht="18.75" customHeight="1">
      <c r="A78" s="15">
        <f>IF(ISNUMBER(N78),N78+1,IF(B78&lt;=$O$3,A77+1,""))</f>
        <v>51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50</v>
      </c>
    </row>
    <row r="79" spans="1:17" s="16" customFormat="1" ht="18.75" customHeight="1">
      <c r="A79" s="15">
        <f>IF(ISNUMBER(N79),N79+1,IF(B79&lt;=$O$3,A78+1,""))</f>
        <v>52</v>
      </c>
      <c r="B79" s="51">
        <f t="shared" ref="B79:B109" si="2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>IF(ISNUMBER(N80),N80+1,IF(B80&lt;=$O$3,A79+1,""))</f>
        <v>53</v>
      </c>
      <c r="B80" s="51">
        <f t="shared" si="2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>IF(ISNUMBER(N81),N81+1,IF(B81&lt;=$O$3,A80+1,""))</f>
        <v>54</v>
      </c>
      <c r="B81" s="51">
        <f t="shared" si="2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>IF(ISNUMBER(N82),N82+1,IF(B82&lt;=$O$3,A81+1,""))</f>
        <v>55</v>
      </c>
      <c r="B82" s="51">
        <f t="shared" si="2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>IF(ISNUMBER(N83),N83+1,IF(B83&lt;=$O$3,A82+1,""))</f>
        <v>56</v>
      </c>
      <c r="B83" s="51">
        <f t="shared" si="2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>IF(ISNUMBER(N84),N84+1,IF(B84&lt;=$O$3,A83+1,""))</f>
        <v>57</v>
      </c>
      <c r="B84" s="51">
        <f t="shared" si="2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>IF(ISNUMBER(N85),N85+1,IF(B85&lt;=$O$3,A84+1,""))</f>
        <v>58</v>
      </c>
      <c r="B85" s="51">
        <f t="shared" si="2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>IF(ISNUMBER(N86),N86+1,IF(B86&lt;=$O$3,A85+1,""))</f>
        <v>59</v>
      </c>
      <c r="B86" s="51">
        <f t="shared" si="2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>IF(ISNUMBER(N87),N87+1,IF(B87&lt;=$O$3,A86+1,""))</f>
        <v>60</v>
      </c>
      <c r="B87" s="51">
        <f t="shared" si="2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>IF(ISNUMBER(N88),N88+1,IF(B88&lt;=$O$3,A87+1,""))</f>
        <v>61</v>
      </c>
      <c r="B88" s="51">
        <f t="shared" si="2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>IF(ISNUMBER(N89),N89+1,IF(B89&lt;=$O$3,A88+1,""))</f>
        <v>62</v>
      </c>
      <c r="B89" s="51">
        <f t="shared" si="2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>IF(ISNUMBER(N90),N90+1,IF(B90&lt;=$O$3,A89+1,""))</f>
        <v>63</v>
      </c>
      <c r="B90" s="51">
        <f t="shared" si="2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>IF(ISNUMBER(N91),N91+1,IF(B91&lt;=$O$3,A90+1,""))</f>
        <v>64</v>
      </c>
      <c r="B91" s="51">
        <f t="shared" si="2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>IF(ISNUMBER(N92),N92+1,IF(B92&lt;=$O$3,A91+1,""))</f>
        <v>65</v>
      </c>
      <c r="B92" s="51">
        <f t="shared" si="2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>IF(ISNUMBER(N93),N93+1,IF(B93&lt;=$O$3,A92+1,""))</f>
        <v>66</v>
      </c>
      <c r="B93" s="51">
        <f t="shared" si="2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>IF(ISNUMBER(N94),N94+1,IF(B94&lt;=$O$3,A93+1,""))</f>
        <v>67</v>
      </c>
      <c r="B94" s="51">
        <f t="shared" si="2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>IF(ISNUMBER(N95),N95+1,IF(B95&lt;=$O$3,A94+1,""))</f>
        <v>68</v>
      </c>
      <c r="B95" s="51">
        <f t="shared" si="2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>IF(ISNUMBER(N96),N96+1,IF(B96&lt;=$O$3,A95+1,""))</f>
        <v>69</v>
      </c>
      <c r="B96" s="51">
        <f t="shared" si="2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>IF(ISNUMBER(N97),N97+1,IF(B97&lt;=$O$3,A96+1,""))</f>
        <v>70</v>
      </c>
      <c r="B97" s="51">
        <f t="shared" si="2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>IF(ISNUMBER(N98),N98+1,IF(B98&lt;=$O$3,A97+1,""))</f>
        <v>71</v>
      </c>
      <c r="B98" s="51">
        <f t="shared" si="2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>IF(ISNUMBER(N99),N99+1,IF(B99&lt;=$O$3,A98+1,""))</f>
        <v>72</v>
      </c>
      <c r="B99" s="51">
        <f t="shared" si="2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>IF(ISNUMBER(N100),N100+1,IF(B100&lt;=$O$3,A99+1,""))</f>
        <v>73</v>
      </c>
      <c r="B100" s="51">
        <f t="shared" si="2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>IF(ISNUMBER(N101),N101+1,IF(B101&lt;=$O$3,A100+1,""))</f>
        <v>74</v>
      </c>
      <c r="B101" s="51">
        <f t="shared" si="2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>IF(ISNUMBER(N102),N102+1,IF(B102&lt;=$O$3,A101+1,""))</f>
        <v>75</v>
      </c>
      <c r="B102" s="51">
        <f t="shared" si="2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 t="str">
        <f>IF(ISNUMBER(N103),N103+1,IF(B103&lt;=$O$3,A102+1,""))</f>
        <v/>
      </c>
      <c r="B103" s="51">
        <f t="shared" si="2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 t="str">
        <f>IF(ISNUMBER(N104),N104+1,IF(B104&lt;=$O$3,A103+1,""))</f>
        <v/>
      </c>
      <c r="B104" s="51">
        <f t="shared" si="2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 t="str">
        <f>IF(ISNUMBER(N105),N105+1,IF(B105&lt;=$O$3,A104+1,""))</f>
        <v/>
      </c>
      <c r="B105" s="51">
        <f t="shared" si="2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 t="str">
        <f>IF(ISNUMBER(N106),N106+1,IF(B106&lt;=$O$3,A105+1,""))</f>
        <v/>
      </c>
      <c r="B106" s="51">
        <f t="shared" si="2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 t="str">
        <f>IF(ISNUMBER(N107),N107+1,IF(B107&lt;=$O$3,A106+1,""))</f>
        <v/>
      </c>
      <c r="B107" s="51">
        <f t="shared" si="2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 t="str">
        <f>IF(ISNUMBER(N108),N108+1,IF(B108&lt;=$O$3,A107+1,""))</f>
        <v/>
      </c>
      <c r="B108" s="51">
        <f t="shared" si="2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2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>IF(ISNUMBER(N110),N110+1,IF(B110&lt;=$O$3,A109+1,""))</f>
        <v/>
      </c>
      <c r="B110" s="103" t="str">
        <f>DSSV!$A$4 &amp; " - Phòng : "&amp;O110&amp;" * "&amp;DSSV!$E$3</f>
        <v>Thời gian : 18h00 ngày 21/4/2019 - Phòng :  * 298 Hà Huy Tập- Tân An- BMT- ĐăkLăk</v>
      </c>
      <c r="C110" s="104"/>
      <c r="D110" s="105"/>
      <c r="E110" s="106"/>
      <c r="F110" s="106"/>
      <c r="G110" s="104"/>
      <c r="H110" s="104"/>
      <c r="I110" s="107"/>
      <c r="J110" s="104"/>
      <c r="K110" s="107"/>
      <c r="L110" s="104"/>
      <c r="M110" s="207" t="str">
        <f>"Lần thi : "&amp;DSSV!$R$4</f>
        <v>Lần thi : 1</v>
      </c>
      <c r="O110" s="108" t="str">
        <f>IF(ISERROR(FIND("-",SUBSTITUTE(Q110,O75&amp;"-","",1))),Q110,LEFT(SUBSTITUTE(Q110,O75&amp;"-","",1),FIND("-",SUBSTITUTE(Q110,O75&amp;"-","",1))-1))</f>
        <v/>
      </c>
      <c r="P110" s="109" t="s">
        <v>158</v>
      </c>
      <c r="Q110" s="109" t="str">
        <f>SUBSTITUTE(Q75,O75&amp;"-","",1)</f>
        <v>----------</v>
      </c>
    </row>
    <row r="111" spans="1:17" s="23" customFormat="1" ht="20.25" customHeight="1">
      <c r="A111" s="15" t="str">
        <f>IF(ISNUMBER(N111),N111+1,IF(B111&lt;=$O$3,A110+1,""))</f>
        <v/>
      </c>
      <c r="B111" s="331" t="s">
        <v>0</v>
      </c>
      <c r="C111" s="330" t="s">
        <v>249</v>
      </c>
      <c r="D111" s="326" t="s">
        <v>154</v>
      </c>
      <c r="E111" s="327"/>
      <c r="F111" s="330" t="s">
        <v>245</v>
      </c>
      <c r="G111" s="330" t="s">
        <v>248</v>
      </c>
      <c r="H111" s="330" t="s">
        <v>16</v>
      </c>
      <c r="I111" s="330" t="s">
        <v>24</v>
      </c>
      <c r="J111" s="330" t="s">
        <v>25</v>
      </c>
      <c r="K111" s="332" t="s">
        <v>39</v>
      </c>
      <c r="L111" s="333"/>
      <c r="M111" s="330" t="s">
        <v>18</v>
      </c>
    </row>
    <row r="112" spans="1:17" s="23" customFormat="1" ht="20.25" customHeight="1">
      <c r="A112" s="15" t="e">
        <f>IF(ISNUMBER(N112),N112+1,IF(B112&lt;=$O$3,A111+1,""))</f>
        <v>#VALUE!</v>
      </c>
      <c r="B112" s="331"/>
      <c r="C112" s="331"/>
      <c r="D112" s="328"/>
      <c r="E112" s="329"/>
      <c r="F112" s="331"/>
      <c r="G112" s="331"/>
      <c r="H112" s="331"/>
      <c r="I112" s="331"/>
      <c r="J112" s="331"/>
      <c r="K112" s="24" t="s">
        <v>17</v>
      </c>
      <c r="L112" s="24" t="s">
        <v>23</v>
      </c>
      <c r="M112" s="330"/>
    </row>
    <row r="113" spans="1:14" s="16" customFormat="1" ht="18.75" customHeight="1">
      <c r="A113" s="15">
        <f>IF(ISNUMBER(N113),N113+1,IF(B113&lt;=$O$3,A112+1,""))</f>
        <v>76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75</v>
      </c>
    </row>
    <row r="114" spans="1:14" s="16" customFormat="1" ht="18.75" customHeight="1">
      <c r="A114" s="15">
        <f>IF(ISNUMBER(N114),N114+1,IF(B114&lt;=$O$3,A113+1,""))</f>
        <v>77</v>
      </c>
      <c r="B114" s="51">
        <f t="shared" ref="B114:B144" si="3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>IF(ISNUMBER(N115),N115+1,IF(B115&lt;=$O$3,A114+1,""))</f>
        <v>78</v>
      </c>
      <c r="B115" s="51">
        <f t="shared" si="3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>IF(ISNUMBER(N116),N116+1,IF(B116&lt;=$O$3,A115+1,""))</f>
        <v>79</v>
      </c>
      <c r="B116" s="51">
        <f t="shared" si="3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>IF(ISNUMBER(N117),N117+1,IF(B117&lt;=$O$3,A116+1,""))</f>
        <v>80</v>
      </c>
      <c r="B117" s="51">
        <f t="shared" si="3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>IF(ISNUMBER(N118),N118+1,IF(B118&lt;=$O$3,A117+1,""))</f>
        <v>81</v>
      </c>
      <c r="B118" s="51">
        <f t="shared" si="3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>IF(ISNUMBER(N119),N119+1,IF(B119&lt;=$O$3,A118+1,""))</f>
        <v>82</v>
      </c>
      <c r="B119" s="51">
        <f t="shared" si="3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>IF(ISNUMBER(N120),N120+1,IF(B120&lt;=$O$3,A119+1,""))</f>
        <v>83</v>
      </c>
      <c r="B120" s="51">
        <f t="shared" si="3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>IF(ISNUMBER(N121),N121+1,IF(B121&lt;=$O$3,A120+1,""))</f>
        <v>84</v>
      </c>
      <c r="B121" s="51">
        <f t="shared" si="3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>IF(ISNUMBER(N122),N122+1,IF(B122&lt;=$O$3,A121+1,""))</f>
        <v>85</v>
      </c>
      <c r="B122" s="51">
        <f t="shared" si="3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>IF(ISNUMBER(N123),N123+1,IF(B123&lt;=$O$3,A122+1,""))</f>
        <v>86</v>
      </c>
      <c r="B123" s="51">
        <f t="shared" si="3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>IF(ISNUMBER(N124),N124+1,IF(B124&lt;=$O$3,A123+1,""))</f>
        <v>87</v>
      </c>
      <c r="B124" s="51">
        <f t="shared" si="3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>IF(ISNUMBER(N125),N125+1,IF(B125&lt;=$O$3,A124+1,""))</f>
        <v>88</v>
      </c>
      <c r="B125" s="51">
        <f t="shared" si="3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>IF(ISNUMBER(N126),N126+1,IF(B126&lt;=$O$3,A125+1,""))</f>
        <v>89</v>
      </c>
      <c r="B126" s="51">
        <f t="shared" si="3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>IF(ISNUMBER(N127),N127+1,IF(B127&lt;=$O$3,A126+1,""))</f>
        <v>90</v>
      </c>
      <c r="B127" s="51">
        <f t="shared" si="3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>IF(ISNUMBER(N128),N128+1,IF(B128&lt;=$O$3,A127+1,""))</f>
        <v>91</v>
      </c>
      <c r="B128" s="51">
        <f t="shared" si="3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>IF(ISNUMBER(N129),N129+1,IF(B129&lt;=$O$3,A128+1,""))</f>
        <v>92</v>
      </c>
      <c r="B129" s="51">
        <f t="shared" si="3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>IF(ISNUMBER(N130),N130+1,IF(B130&lt;=$O$3,A129+1,""))</f>
        <v>93</v>
      </c>
      <c r="B130" s="51">
        <f t="shared" si="3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>IF(ISNUMBER(N131),N131+1,IF(B131&lt;=$O$3,A130+1,""))</f>
        <v>94</v>
      </c>
      <c r="B131" s="51">
        <f t="shared" si="3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>IF(ISNUMBER(N132),N132+1,IF(B132&lt;=$O$3,A131+1,""))</f>
        <v>95</v>
      </c>
      <c r="B132" s="51">
        <f t="shared" si="3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>IF(ISNUMBER(N133),N133+1,IF(B133&lt;=$O$3,A132+1,""))</f>
        <v>96</v>
      </c>
      <c r="B133" s="51">
        <f t="shared" si="3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>IF(ISNUMBER(N134),N134+1,IF(B134&lt;=$O$3,A133+1,""))</f>
        <v>97</v>
      </c>
      <c r="B134" s="51">
        <f t="shared" si="3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>IF(ISNUMBER(N135),N135+1,IF(B135&lt;=$O$3,A134+1,""))</f>
        <v>98</v>
      </c>
      <c r="B135" s="51">
        <f t="shared" si="3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>IF(ISNUMBER(N136),N136+1,IF(B136&lt;=$O$3,A135+1,""))</f>
        <v>99</v>
      </c>
      <c r="B136" s="51">
        <f t="shared" si="3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>IF(ISNUMBER(N137),N137+1,IF(B137&lt;=$O$3,A136+1,""))</f>
        <v>100</v>
      </c>
      <c r="B137" s="51">
        <f t="shared" si="3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 t="str">
        <f>IF(ISNUMBER(N138),N138+1,IF(B138&lt;=$O$3,A137+1,""))</f>
        <v/>
      </c>
      <c r="B138" s="51">
        <f t="shared" si="3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 t="str">
        <f>IF(ISNUMBER(N139),N139+1,IF(B139&lt;=$O$3,A138+1,""))</f>
        <v/>
      </c>
      <c r="B139" s="51">
        <f t="shared" si="3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 t="str">
        <f>IF(ISNUMBER(N140),N140+1,IF(B140&lt;=$O$3,A139+1,""))</f>
        <v/>
      </c>
      <c r="B140" s="51">
        <f t="shared" si="3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 t="str">
        <f>IF(ISNUMBER(N141),N141+1,IF(B141&lt;=$O$3,A140+1,""))</f>
        <v/>
      </c>
      <c r="B141" s="51">
        <f t="shared" si="3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 t="str">
        <f>IF(ISNUMBER(N142),N142+1,IF(B142&lt;=$O$3,A141+1,""))</f>
        <v/>
      </c>
      <c r="B142" s="51">
        <f t="shared" si="3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 t="str">
        <f>IF(ISNUMBER(N143),N143+1,IF(B143&lt;=$O$3,A142+1,""))</f>
        <v/>
      </c>
      <c r="B143" s="51">
        <f t="shared" si="3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3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>IF(ISNUMBER(N145),N145+1,IF(B145&lt;=$O$3,A144+1,""))</f>
        <v/>
      </c>
      <c r="B145" s="103" t="str">
        <f>DSSV!$A$4 &amp; " - Phòng : "&amp;O145&amp;" * "&amp;DSSV!$E$3</f>
        <v>Thời gian : 18h00 ngày 21/4/2019 - Phòng :  * 298 Hà Huy Tập- Tân An- BMT- ĐăkLăk</v>
      </c>
      <c r="C145" s="104"/>
      <c r="D145" s="105"/>
      <c r="E145" s="106"/>
      <c r="F145" s="106"/>
      <c r="G145" s="104"/>
      <c r="H145" s="104"/>
      <c r="I145" s="107"/>
      <c r="J145" s="104"/>
      <c r="K145" s="107"/>
      <c r="L145" s="104"/>
      <c r="M145" s="207" t="str">
        <f>"Lần thi : "&amp;DSSV!$R$4</f>
        <v>Lần thi : 1</v>
      </c>
      <c r="O145" s="108" t="str">
        <f>IF(ISERROR(FIND("-",SUBSTITUTE(Q145,O110&amp;"-","",1))),Q145,LEFT(SUBSTITUTE(Q145,O110&amp;"-","",1),FIND("-",SUBSTITUTE(Q145,O110&amp;"-","",1))-1))</f>
        <v/>
      </c>
      <c r="P145" s="109" t="s">
        <v>158</v>
      </c>
      <c r="Q145" s="109" t="str">
        <f>SUBSTITUTE(Q110,O110&amp;"-","",1)</f>
        <v>---------</v>
      </c>
    </row>
    <row r="146" spans="1:17" s="23" customFormat="1" ht="20.25" customHeight="1">
      <c r="A146" s="15" t="str">
        <f>IF(ISNUMBER(N146),N146+1,IF(B146&lt;=$O$3,A145+1,""))</f>
        <v/>
      </c>
      <c r="B146" s="331" t="s">
        <v>0</v>
      </c>
      <c r="C146" s="330" t="s">
        <v>249</v>
      </c>
      <c r="D146" s="326" t="s">
        <v>154</v>
      </c>
      <c r="E146" s="327"/>
      <c r="F146" s="330" t="s">
        <v>245</v>
      </c>
      <c r="G146" s="330" t="s">
        <v>248</v>
      </c>
      <c r="H146" s="330" t="s">
        <v>16</v>
      </c>
      <c r="I146" s="330" t="s">
        <v>24</v>
      </c>
      <c r="J146" s="330" t="s">
        <v>25</v>
      </c>
      <c r="K146" s="332" t="s">
        <v>39</v>
      </c>
      <c r="L146" s="333"/>
      <c r="M146" s="330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31"/>
      <c r="C147" s="331"/>
      <c r="D147" s="328"/>
      <c r="E147" s="329"/>
      <c r="F147" s="331"/>
      <c r="G147" s="331"/>
      <c r="H147" s="331"/>
      <c r="I147" s="331"/>
      <c r="J147" s="331"/>
      <c r="K147" s="24" t="s">
        <v>17</v>
      </c>
      <c r="L147" s="24" t="s">
        <v>23</v>
      </c>
      <c r="M147" s="330"/>
    </row>
    <row r="148" spans="1:17" s="16" customFormat="1" ht="18.75" customHeight="1">
      <c r="A148" s="15">
        <f>IF(ISNUMBER(N148),N148+1,IF(B148&lt;=$O$3+5,A147+1,""))</f>
        <v>101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100</v>
      </c>
    </row>
    <row r="149" spans="1:17" s="16" customFormat="1" ht="18.75" customHeight="1">
      <c r="A149" s="15">
        <f>IF(ISNUMBER(N149),N149+1,IF(B149&lt;=$O$3+5,A148+1,""))</f>
        <v>102</v>
      </c>
      <c r="B149" s="51">
        <f t="shared" ref="B149:B179" si="4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>IF(ISNUMBER(N150),N150+1,IF(B150&lt;=$O$3+5,A149+1,""))</f>
        <v>103</v>
      </c>
      <c r="B150" s="51">
        <f t="shared" si="4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>IF(ISNUMBER(N151),N151+1,IF(B151&lt;=$O$3+5,A150+1,""))</f>
        <v>104</v>
      </c>
      <c r="B151" s="51">
        <f t="shared" si="4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>IF(ISNUMBER(N152),N152+1,IF(B152&lt;=$O$3+5,A151+1,""))</f>
        <v>105</v>
      </c>
      <c r="B152" s="51">
        <f t="shared" si="4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>IF(ISNUMBER(N153),N153+1,IF(B153&lt;=$O$3+5,A152+1,""))</f>
        <v>106</v>
      </c>
      <c r="B153" s="51">
        <f t="shared" si="4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>IF(ISNUMBER(N154),N154+1,IF(B154&lt;=$O$3+5,A153+1,""))</f>
        <v>107</v>
      </c>
      <c r="B154" s="51">
        <f t="shared" si="4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>IF(ISNUMBER(N155),N155+1,IF(B155&lt;=$O$3+5,A154+1,""))</f>
        <v>108</v>
      </c>
      <c r="B155" s="51">
        <f t="shared" si="4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>IF(ISNUMBER(N156),N156+1,IF(B156&lt;=$O$3+5,A155+1,""))</f>
        <v>109</v>
      </c>
      <c r="B156" s="51">
        <f t="shared" si="4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>IF(ISNUMBER(N157),N157+1,IF(B157&lt;=$O$3+5,A156+1,""))</f>
        <v>110</v>
      </c>
      <c r="B157" s="51">
        <f t="shared" si="4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>IF(ISNUMBER(N158),N158+1,IF(B158&lt;=$O$3+5,A157+1,""))</f>
        <v>111</v>
      </c>
      <c r="B158" s="51">
        <f t="shared" si="4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>IF(ISNUMBER(N159),N159+1,IF(B159&lt;=$O$3+5,A158+1,""))</f>
        <v>112</v>
      </c>
      <c r="B159" s="51">
        <f t="shared" si="4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>IF(ISNUMBER(N160),N160+1,IF(B160&lt;=$O$3+5,A159+1,""))</f>
        <v>113</v>
      </c>
      <c r="B160" s="51">
        <f t="shared" si="4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>IF(ISNUMBER(N161),N161+1,IF(B161&lt;=$O$3+5,A160+1,""))</f>
        <v>114</v>
      </c>
      <c r="B161" s="51">
        <f t="shared" si="4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>IF(ISNUMBER(N162),N162+1,IF(B162&lt;=$O$3+5,A161+1,""))</f>
        <v>115</v>
      </c>
      <c r="B162" s="51">
        <f t="shared" si="4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>IF(ISNUMBER(N163),N163+1,IF(B163&lt;=$O$3+5,A162+1,""))</f>
        <v>116</v>
      </c>
      <c r="B163" s="51">
        <f t="shared" si="4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>IF(ISNUMBER(N164),N164+1,IF(B164&lt;=$O$3+5,A163+1,""))</f>
        <v>117</v>
      </c>
      <c r="B164" s="51">
        <f t="shared" si="4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>IF(ISNUMBER(N165),N165+1,IF(B165&lt;=$O$3+5,A164+1,""))</f>
        <v>118</v>
      </c>
      <c r="B165" s="51">
        <f t="shared" si="4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>IF(ISNUMBER(N166),N166+1,IF(B166&lt;=$O$3+5,A165+1,""))</f>
        <v>119</v>
      </c>
      <c r="B166" s="51">
        <f t="shared" si="4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>IF(ISNUMBER(N167),N167+1,IF(B167&lt;=$O$3+5,A166+1,""))</f>
        <v>120</v>
      </c>
      <c r="B167" s="51">
        <f t="shared" si="4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>IF(ISNUMBER(N168),N168+1,IF(B168&lt;=$O$3+5,A167+1,""))</f>
        <v>121</v>
      </c>
      <c r="B168" s="51">
        <f t="shared" si="4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>IF(ISNUMBER(N169),N169+1,IF(B169&lt;=$O$3+5,A168+1,""))</f>
        <v>122</v>
      </c>
      <c r="B169" s="51">
        <f t="shared" si="4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>IF(ISNUMBER(N170),N170+1,IF(B170&lt;=$O$3+5,A169+1,""))</f>
        <v>123</v>
      </c>
      <c r="B170" s="51">
        <f t="shared" si="4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>IF(ISNUMBER(N171),N171+1,IF(B171&lt;=$O$3+5,A170+1,""))</f>
        <v>124</v>
      </c>
      <c r="B171" s="51">
        <f t="shared" si="4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>IF(ISNUMBER(N172),N172+1,IF(B172&lt;=$O$3+5,A171+1,""))</f>
        <v>125</v>
      </c>
      <c r="B172" s="51">
        <f t="shared" si="4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>IF(ISNUMBER(N173),N173+1,IF(B173&lt;=$O$3+5,A172+1,""))</f>
        <v>126</v>
      </c>
      <c r="B173" s="51">
        <f t="shared" si="4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>IF(ISNUMBER(N174),N174+1,IF(B174&lt;=$O$3+5,A173+1,""))</f>
        <v>127</v>
      </c>
      <c r="B174" s="51">
        <f t="shared" si="4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>IF(ISNUMBER(N175),N175+1,IF(B175&lt;=$O$3+5,A174+1,""))</f>
        <v>128</v>
      </c>
      <c r="B175" s="51">
        <f t="shared" si="4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>IF(ISNUMBER(N176),N176+1,IF(B176&lt;=$O$3+5,A175+1,""))</f>
        <v>129</v>
      </c>
      <c r="B176" s="51">
        <f t="shared" si="4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>IF(ISNUMBER(N177),N177+1,IF(B177&lt;=$O$3+5,A176+1,""))</f>
        <v>130</v>
      </c>
      <c r="B177" s="51">
        <f t="shared" si="4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 t="str">
        <f>IF(ISNUMBER(N178),N178+1,IF(B178&lt;=$O$3+5,A177+1,""))</f>
        <v/>
      </c>
      <c r="B178" s="51">
        <f t="shared" si="4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 t="str">
        <f>IF(ISNUMBER(N179),N179+1,IF(B179&lt;=$O$3+5,A178+1,""))</f>
        <v/>
      </c>
      <c r="B179" s="51">
        <f t="shared" si="4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39 C8:F39 C43:E74 M43:M74 H8:H39">
    <cfRule type="cellIs" dxfId="17" priority="66" stopIfTrue="1" operator="equal">
      <formula>0</formula>
    </cfRule>
  </conditionalFormatting>
  <conditionalFormatting sqref="K42:L42">
    <cfRule type="cellIs" dxfId="16" priority="32" stopIfTrue="1" operator="equal">
      <formula>0</formula>
    </cfRule>
  </conditionalFormatting>
  <conditionalFormatting sqref="G8:G39">
    <cfRule type="cellIs" dxfId="15" priority="21" stopIfTrue="1" operator="equal">
      <formula>0</formula>
    </cfRule>
  </conditionalFormatting>
  <conditionalFormatting sqref="F43:F74 H43:H74">
    <cfRule type="cellIs" dxfId="14" priority="15" stopIfTrue="1" operator="equal">
      <formula>0</formula>
    </cfRule>
  </conditionalFormatting>
  <conditionalFormatting sqref="G43:G74">
    <cfRule type="cellIs" dxfId="13" priority="13" stopIfTrue="1" operator="equal">
      <formula>0</formula>
    </cfRule>
  </conditionalFormatting>
  <conditionalFormatting sqref="C78:E109 M78:M109">
    <cfRule type="cellIs" dxfId="12" priority="12" stopIfTrue="1" operator="equal">
      <formula>0</formula>
    </cfRule>
  </conditionalFormatting>
  <conditionalFormatting sqref="K77:L77">
    <cfRule type="cellIs" dxfId="11" priority="11" stopIfTrue="1" operator="equal">
      <formula>0</formula>
    </cfRule>
  </conditionalFormatting>
  <conditionalFormatting sqref="F78:F109 H78:H109">
    <cfRule type="cellIs" dxfId="10" priority="10" stopIfTrue="1" operator="equal">
      <formula>0</formula>
    </cfRule>
  </conditionalFormatting>
  <conditionalFormatting sqref="G78:G109">
    <cfRule type="cellIs" dxfId="9" priority="9" stopIfTrue="1" operator="equal">
      <formula>0</formula>
    </cfRule>
  </conditionalFormatting>
  <conditionalFormatting sqref="C113:E144 M113:M144">
    <cfRule type="cellIs" dxfId="8" priority="8" stopIfTrue="1" operator="equal">
      <formula>0</formula>
    </cfRule>
  </conditionalFormatting>
  <conditionalFormatting sqref="K112:L112">
    <cfRule type="cellIs" dxfId="7" priority="7" stopIfTrue="1" operator="equal">
      <formula>0</formula>
    </cfRule>
  </conditionalFormatting>
  <conditionalFormatting sqref="F113:F144 H113:H144">
    <cfRule type="cellIs" dxfId="6" priority="6" stopIfTrue="1" operator="equal">
      <formula>0</formula>
    </cfRule>
  </conditionalFormatting>
  <conditionalFormatting sqref="G113:G144">
    <cfRule type="cellIs" dxfId="5" priority="5" stopIfTrue="1" operator="equal">
      <formula>0</formula>
    </cfRule>
  </conditionalFormatting>
  <conditionalFormatting sqref="C148:E179 M148:M179">
    <cfRule type="cellIs" dxfId="4" priority="4" stopIfTrue="1" operator="equal">
      <formula>0</formula>
    </cfRule>
  </conditionalFormatting>
  <conditionalFormatting sqref="K147:L147">
    <cfRule type="cellIs" dxfId="3" priority="3" stopIfTrue="1" operator="equal">
      <formula>0</formula>
    </cfRule>
  </conditionalFormatting>
  <conditionalFormatting sqref="F148:F179 H148:H179">
    <cfRule type="cellIs" dxfId="2" priority="2" stopIfTrue="1" operator="equal">
      <formula>0</formula>
    </cfRule>
  </conditionalFormatting>
  <conditionalFormatting sqref="G148:G179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37" t="s">
        <v>35</v>
      </c>
      <c r="C1" s="337"/>
      <c r="D1" s="337"/>
      <c r="E1" s="337" t="s">
        <v>244</v>
      </c>
      <c r="F1" s="337"/>
      <c r="G1" s="337"/>
      <c r="H1" s="337"/>
    </row>
    <row r="2" spans="1:8" s="22" customFormat="1" ht="15">
      <c r="B2" s="337" t="s">
        <v>22</v>
      </c>
      <c r="C2" s="337"/>
      <c r="D2" s="337"/>
      <c r="E2" s="266" t="str">
        <f>DSSV!G2&amp; " - " &amp; DSSV!$T$3</f>
        <v>Tài Chính Quốc Tế - K17MAC.DL</v>
      </c>
      <c r="F2" s="266"/>
      <c r="G2" s="266"/>
      <c r="H2" s="266"/>
    </row>
    <row r="3" spans="1:8" ht="14.25">
      <c r="B3" s="8"/>
      <c r="D3" s="15"/>
      <c r="E3" s="15"/>
      <c r="F3" s="8"/>
      <c r="G3" s="8"/>
      <c r="H3" s="32" t="str">
        <f>"Học kỳ : " &amp; DSSV!R3</f>
        <v>Học kỳ : 3</v>
      </c>
    </row>
    <row r="4" spans="1:8" ht="14.25">
      <c r="B4" s="12" t="str">
        <f>DSSV!A4</f>
        <v>Thời gian : 18h00 ngày 21/4/2019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38" t="s">
        <v>0</v>
      </c>
      <c r="B6" s="331" t="s">
        <v>0</v>
      </c>
      <c r="C6" s="330" t="s">
        <v>249</v>
      </c>
      <c r="D6" s="326" t="s">
        <v>154</v>
      </c>
      <c r="E6" s="327"/>
      <c r="F6" s="331" t="s">
        <v>16</v>
      </c>
      <c r="G6" s="330" t="s">
        <v>40</v>
      </c>
      <c r="H6" s="330" t="s">
        <v>18</v>
      </c>
    </row>
    <row r="7" spans="1:8" s="23" customFormat="1" ht="15" customHeight="1">
      <c r="A7" s="338"/>
      <c r="B7" s="331"/>
      <c r="C7" s="331"/>
      <c r="D7" s="328"/>
      <c r="E7" s="329"/>
      <c r="F7" s="331"/>
      <c r="G7" s="331"/>
      <c r="H7" s="330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23312512854</v>
      </c>
      <c r="D8" s="82" t="str">
        <f>IF(ISNA(VLOOKUP($A8,DSLOP,DS_THI!D$4,0))=FALSE,VLOOKUP($A8,DSLOP,DS_THI!D$4,0),"")</f>
        <v>Đỗ Đình</v>
      </c>
      <c r="E8" s="83" t="str">
        <f>IF(ISNA(VLOOKUP($A8,DSLOP,DS_THI!E$4,0))=FALSE,VLOOKUP($A8,DSLOP,DS_THI!E$4,0),"")</f>
        <v>Duy</v>
      </c>
      <c r="F8" s="28" t="str">
        <f>IF(ISNA(VLOOKUP($A8,DSLOP,IN_DTK!G$5,0))=FALSE,VLOOKUP($A8,DSLOP,IN_DTK!G$5,0),"")</f>
        <v>K17MAC.DL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23312512855</v>
      </c>
      <c r="D9" s="26" t="str">
        <f>IF(ISNA(VLOOKUP($A9,DSLOP,DS_THI!D$4,0))=FALSE,VLOOKUP($A9,DSLOP,DS_THI!D$4,0),"")</f>
        <v>Hồ Sĩ</v>
      </c>
      <c r="E9" s="27" t="str">
        <f>IF(ISNA(VLOOKUP($A9,DSLOP,DS_THI!E$4,0))=FALSE,VLOOKUP($A9,DSLOP,DS_THI!E$4,0),"")</f>
        <v>Hướng</v>
      </c>
      <c r="F9" s="28" t="str">
        <f>IF(ISNA(VLOOKUP($A9,DSLOP,IN_DTK!G$5,0))=FALSE,VLOOKUP($A9,DSLOP,IN_DTK!G$5,0),"")</f>
        <v>K17MAC.DL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23312512856</v>
      </c>
      <c r="D10" s="26" t="str">
        <f>IF(ISNA(VLOOKUP($A10,DSLOP,DS_THI!D$4,0))=FALSE,VLOOKUP($A10,DSLOP,DS_THI!D$4,0),"")</f>
        <v>Huỳnh Thanh</v>
      </c>
      <c r="E10" s="27" t="str">
        <f>IF(ISNA(VLOOKUP($A10,DSLOP,DS_THI!E$4,0))=FALSE,VLOOKUP($A10,DSLOP,DS_THI!E$4,0),"")</f>
        <v>Long</v>
      </c>
      <c r="F10" s="28" t="str">
        <f>IF(ISNA(VLOOKUP($A10,DSLOP,IN_DTK!G$5,0))=FALSE,VLOOKUP($A10,DSLOP,IN_DTK!G$5,0),"")</f>
        <v>K17MAC.DL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23302512857</v>
      </c>
      <c r="D11" s="26" t="str">
        <f>IF(ISNA(VLOOKUP($A11,DSLOP,DS_THI!D$4,0))=FALSE,VLOOKUP($A11,DSLOP,DS_THI!D$4,0),"")</f>
        <v xml:space="preserve">Đỗ Thị Lê </v>
      </c>
      <c r="E11" s="27" t="str">
        <f>IF(ISNA(VLOOKUP($A11,DSLOP,DS_THI!E$4,0))=FALSE,VLOOKUP($A11,DSLOP,DS_THI!E$4,0),"")</f>
        <v>Phượng</v>
      </c>
      <c r="F11" s="28" t="str">
        <f>IF(ISNA(VLOOKUP($A11,DSLOP,IN_DTK!G$5,0))=FALSE,VLOOKUP($A11,DSLOP,IN_DTK!G$5,0),"")</f>
        <v>K17MAC.DL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23302512858</v>
      </c>
      <c r="D12" s="26" t="str">
        <f>IF(ISNA(VLOOKUP($A12,DSLOP,DS_THI!D$4,0))=FALSE,VLOOKUP($A12,DSLOP,DS_THI!D$4,0),"")</f>
        <v xml:space="preserve">Đào Thị Thu </v>
      </c>
      <c r="E12" s="27" t="str">
        <f>IF(ISNA(VLOOKUP($A12,DSLOP,DS_THI!E$4,0))=FALSE,VLOOKUP($A12,DSLOP,DS_THI!E$4,0),"")</f>
        <v>Thảo</v>
      </c>
      <c r="F12" s="28" t="str">
        <f>IF(ISNA(VLOOKUP($A12,DSLOP,IN_DTK!G$5,0))=FALSE,VLOOKUP($A12,DSLOP,IN_DTK!G$5,0),"")</f>
        <v>K17MAC.DL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23312512859</v>
      </c>
      <c r="D13" s="26" t="str">
        <f>IF(ISNA(VLOOKUP($A13,DSLOP,DS_THI!D$4,0))=FALSE,VLOOKUP($A13,DSLOP,DS_THI!D$4,0),"")</f>
        <v xml:space="preserve">Nguyễn Đình </v>
      </c>
      <c r="E13" s="27" t="str">
        <f>IF(ISNA(VLOOKUP($A13,DSLOP,DS_THI!E$4,0))=FALSE,VLOOKUP($A13,DSLOP,DS_THI!E$4,0),"")</f>
        <v>Triều</v>
      </c>
      <c r="F13" s="28" t="str">
        <f>IF(ISNA(VLOOKUP($A13,DSLOP,IN_DTK!G$5,0))=FALSE,VLOOKUP($A13,DSLOP,IN_DTK!G$5,0),"")</f>
        <v>K17MAC.DL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0</v>
      </c>
      <c r="D14" s="26">
        <f>IF(ISNA(VLOOKUP($A14,DSLOP,DS_THI!D$4,0))=FALSE,VLOOKUP($A14,DSLOP,DS_THI!D$4,0),"")</f>
        <v>0</v>
      </c>
      <c r="E14" s="27">
        <f>IF(ISNA(VLOOKUP($A14,DSLOP,DS_THI!E$4,0))=FALSE,VLOOKUP($A14,DSLOP,DS_THI!E$4,0),"")</f>
        <v>0</v>
      </c>
      <c r="F14" s="28">
        <f>IF(ISNA(VLOOKUP($A14,DSLOP,IN_DTK!G$5,0))=FALSE,VLOOKUP($A14,DSLOP,IN_DTK!G$5,0),"")</f>
        <v>0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0</v>
      </c>
      <c r="D16" s="26">
        <f>IF(ISNA(VLOOKUP($A16,DSLOP,DS_THI!D$4,0))=FALSE,VLOOKUP($A16,DSLOP,DS_THI!D$4,0),"")</f>
        <v>0</v>
      </c>
      <c r="E16" s="27">
        <f>IF(ISNA(VLOOKUP($A16,DSLOP,DS_THI!E$4,0))=FALSE,VLOOKUP($A16,DSLOP,DS_THI!E$4,0),"")</f>
        <v>0</v>
      </c>
      <c r="F16" s="28">
        <f>IF(ISNA(VLOOKUP($A16,DSLOP,IN_DTK!G$5,0))=FALSE,VLOOKUP($A16,DSLOP,IN_DTK!G$5,0),"")</f>
        <v>0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>
        <f>IF(ISNA(VLOOKUP($A41,DSLOP,DS_THI!C$4,0))=FALSE,VLOOKUP($A41,DSLOP,DS_THI!C$4,0),"")</f>
        <v>0</v>
      </c>
      <c r="D41" s="26">
        <f>IF(ISNA(VLOOKUP($A41,DSLOP,DS_THI!D$4,0))=FALSE,VLOOKUP($A41,DSLOP,DS_THI!D$4,0),"")</f>
        <v>0</v>
      </c>
      <c r="E41" s="27">
        <f>IF(ISNA(VLOOKUP($A41,DSLOP,DS_THI!E$4,0))=FALSE,VLOOKUP($A41,DSLOP,DS_THI!E$4,0),"")</f>
        <v>0</v>
      </c>
      <c r="F41" s="28">
        <f>IF(ISNA(VLOOKUP($A41,DSLOP,IN_DTK!G$5,0))=FALSE,VLOOKUP($A41,DSLOP,IN_DTK!G$5,0),"")</f>
        <v>0</v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>
        <f>IF(ISNA(VLOOKUP($A42,DSLOP,DS_THI!C$4,0))=FALSE,VLOOKUP($A42,DSLOP,DS_THI!C$4,0),"")</f>
        <v>0</v>
      </c>
      <c r="D42" s="26">
        <f>IF(ISNA(VLOOKUP($A42,DSLOP,DS_THI!D$4,0))=FALSE,VLOOKUP($A42,DSLOP,DS_THI!D$4,0),"")</f>
        <v>0</v>
      </c>
      <c r="E42" s="27">
        <f>IF(ISNA(VLOOKUP($A42,DSLOP,DS_THI!E$4,0))=FALSE,VLOOKUP($A42,DSLOP,DS_THI!E$4,0),"")</f>
        <v>0</v>
      </c>
      <c r="F42" s="28">
        <f>IF(ISNA(VLOOKUP($A42,DSLOP,IN_DTK!G$5,0))=FALSE,VLOOKUP($A42,DSLOP,IN_DTK!G$5,0),"")</f>
        <v>0</v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>
        <f>IF(ISNA(VLOOKUP($A43,DSLOP,DS_THI!C$4,0))=FALSE,VLOOKUP($A43,DSLOP,DS_THI!C$4,0),"")</f>
        <v>0</v>
      </c>
      <c r="D43" s="26">
        <f>IF(ISNA(VLOOKUP($A43,DSLOP,DS_THI!D$4,0))=FALSE,VLOOKUP($A43,DSLOP,DS_THI!D$4,0),"")</f>
        <v>0</v>
      </c>
      <c r="E43" s="27">
        <f>IF(ISNA(VLOOKUP($A43,DSLOP,DS_THI!E$4,0))=FALSE,VLOOKUP($A43,DSLOP,DS_THI!E$4,0),"")</f>
        <v>0</v>
      </c>
      <c r="F43" s="28">
        <f>IF(ISNA(VLOOKUP($A43,DSLOP,IN_DTK!G$5,0))=FALSE,VLOOKUP($A43,DSLOP,IN_DTK!G$5,0),"")</f>
        <v>0</v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>
        <f>IF(ISNA(VLOOKUP($A44,DSLOP,DS_THI!C$4,0))=FALSE,VLOOKUP($A44,DSLOP,DS_THI!C$4,0),"")</f>
        <v>0</v>
      </c>
      <c r="D44" s="26">
        <f>IF(ISNA(VLOOKUP($A44,DSLOP,DS_THI!D$4,0))=FALSE,VLOOKUP($A44,DSLOP,DS_THI!D$4,0),"")</f>
        <v>0</v>
      </c>
      <c r="E44" s="27">
        <f>IF(ISNA(VLOOKUP($A44,DSLOP,DS_THI!E$4,0))=FALSE,VLOOKUP($A44,DSLOP,DS_THI!E$4,0),"")</f>
        <v>0</v>
      </c>
      <c r="F44" s="28">
        <f>IF(ISNA(VLOOKUP($A44,DSLOP,IN_DTK!G$5,0))=FALSE,VLOOKUP($A44,DSLOP,IN_DTK!G$5,0),"")</f>
        <v>0</v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>
        <f>IF(ISNA(VLOOKUP($A45,DSLOP,DS_THI!C$4,0))=FALSE,VLOOKUP($A45,DSLOP,DS_THI!C$4,0),"")</f>
        <v>0</v>
      </c>
      <c r="D45" s="26">
        <f>IF(ISNA(VLOOKUP($A45,DSLOP,DS_THI!D$4,0))=FALSE,VLOOKUP($A45,DSLOP,DS_THI!D$4,0),"")</f>
        <v>0</v>
      </c>
      <c r="E45" s="27">
        <f>IF(ISNA(VLOOKUP($A45,DSLOP,DS_THI!E$4,0))=FALSE,VLOOKUP($A45,DSLOP,DS_THI!E$4,0),"")</f>
        <v>0</v>
      </c>
      <c r="F45" s="28">
        <f>IF(ISNA(VLOOKUP($A45,DSLOP,IN_DTK!G$5,0))=FALSE,VLOOKUP($A45,DSLOP,IN_DTK!G$5,0),"")</f>
        <v>0</v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>
        <f>IF(ISNA(VLOOKUP($A46,DSLOP,DS_THI!C$4,0))=FALSE,VLOOKUP($A46,DSLOP,DS_THI!C$4,0),"")</f>
        <v>0</v>
      </c>
      <c r="D46" s="26">
        <f>IF(ISNA(VLOOKUP($A46,DSLOP,DS_THI!D$4,0))=FALSE,VLOOKUP($A46,DSLOP,DS_THI!D$4,0),"")</f>
        <v>0</v>
      </c>
      <c r="E46" s="27">
        <f>IF(ISNA(VLOOKUP($A46,DSLOP,DS_THI!E$4,0))=FALSE,VLOOKUP($A46,DSLOP,DS_THI!E$4,0),"")</f>
        <v>0</v>
      </c>
      <c r="F46" s="28">
        <f>IF(ISNA(VLOOKUP($A46,DSLOP,IN_DTK!G$5,0))=FALSE,VLOOKUP($A46,DSLOP,IN_DTK!G$5,0),"")</f>
        <v>0</v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>
        <f>IF(ISNA(VLOOKUP($A47,DSLOP,DS_THI!C$4,0))=FALSE,VLOOKUP($A47,DSLOP,DS_THI!C$4,0),"")</f>
        <v>0</v>
      </c>
      <c r="D47" s="26">
        <f>IF(ISNA(VLOOKUP($A47,DSLOP,DS_THI!D$4,0))=FALSE,VLOOKUP($A47,DSLOP,DS_THI!D$4,0),"")</f>
        <v>0</v>
      </c>
      <c r="E47" s="27">
        <f>IF(ISNA(VLOOKUP($A47,DSLOP,DS_THI!E$4,0))=FALSE,VLOOKUP($A47,DSLOP,DS_THI!E$4,0),"")</f>
        <v>0</v>
      </c>
      <c r="F47" s="28">
        <f>IF(ISNA(VLOOKUP($A47,DSLOP,IN_DTK!G$5,0))=FALSE,VLOOKUP($A47,DSLOP,IN_DTK!G$5,0),"")</f>
        <v>0</v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>
        <f>IF(ISNA(VLOOKUP($A48,DSLOP,DS_THI!C$4,0))=FALSE,VLOOKUP($A48,DSLOP,DS_THI!C$4,0),"")</f>
        <v>0</v>
      </c>
      <c r="D48" s="26">
        <f>IF(ISNA(VLOOKUP($A48,DSLOP,DS_THI!D$4,0))=FALSE,VLOOKUP($A48,DSLOP,DS_THI!D$4,0),"")</f>
        <v>0</v>
      </c>
      <c r="E48" s="27">
        <f>IF(ISNA(VLOOKUP($A48,DSLOP,DS_THI!E$4,0))=FALSE,VLOOKUP($A48,DSLOP,DS_THI!E$4,0),"")</f>
        <v>0</v>
      </c>
      <c r="F48" s="28">
        <f>IF(ISNA(VLOOKUP($A48,DSLOP,IN_DTK!G$5,0))=FALSE,VLOOKUP($A48,DSLOP,IN_DTK!G$5,0),"")</f>
        <v>0</v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>
        <f>IF(ISNA(VLOOKUP($A49,DSLOP,DS_THI!C$4,0))=FALSE,VLOOKUP($A49,DSLOP,DS_THI!C$4,0),"")</f>
        <v>0</v>
      </c>
      <c r="D49" s="26">
        <f>IF(ISNA(VLOOKUP($A49,DSLOP,DS_THI!D$4,0))=FALSE,VLOOKUP($A49,DSLOP,DS_THI!D$4,0),"")</f>
        <v>0</v>
      </c>
      <c r="E49" s="27">
        <f>IF(ISNA(VLOOKUP($A49,DSLOP,DS_THI!E$4,0))=FALSE,VLOOKUP($A49,DSLOP,DS_THI!E$4,0),"")</f>
        <v>0</v>
      </c>
      <c r="F49" s="28">
        <f>IF(ISNA(VLOOKUP($A49,DSLOP,IN_DTK!G$5,0))=FALSE,VLOOKUP($A49,DSLOP,IN_DTK!G$5,0),"")</f>
        <v>0</v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>
        <f>IF(ISNA(VLOOKUP($A50,DSLOP,DS_THI!C$4,0))=FALSE,VLOOKUP($A50,DSLOP,DS_THI!C$4,0),"")</f>
        <v>0</v>
      </c>
      <c r="D50" s="26">
        <f>IF(ISNA(VLOOKUP($A50,DSLOP,DS_THI!D$4,0))=FALSE,VLOOKUP($A50,DSLOP,DS_THI!D$4,0),"")</f>
        <v>0</v>
      </c>
      <c r="E50" s="27">
        <f>IF(ISNA(VLOOKUP($A50,DSLOP,DS_THI!E$4,0))=FALSE,VLOOKUP($A50,DSLOP,DS_THI!E$4,0),"")</f>
        <v>0</v>
      </c>
      <c r="F50" s="28">
        <f>IF(ISNA(VLOOKUP($A50,DSLOP,IN_DTK!G$5,0))=FALSE,VLOOKUP($A50,DSLOP,IN_DTK!G$5,0),"")</f>
        <v>0</v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>
        <f>IF(ISNA(VLOOKUP($A51,DSLOP,DS_THI!C$4,0))=FALSE,VLOOKUP($A51,DSLOP,DS_THI!C$4,0),"")</f>
        <v>0</v>
      </c>
      <c r="D51" s="26">
        <f>IF(ISNA(VLOOKUP($A51,DSLOP,DS_THI!D$4,0))=FALSE,VLOOKUP($A51,DSLOP,DS_THI!D$4,0),"")</f>
        <v>0</v>
      </c>
      <c r="E51" s="27">
        <f>IF(ISNA(VLOOKUP($A51,DSLOP,DS_THI!E$4,0))=FALSE,VLOOKUP($A51,DSLOP,DS_THI!E$4,0),"")</f>
        <v>0</v>
      </c>
      <c r="F51" s="28">
        <f>IF(ISNA(VLOOKUP($A51,DSLOP,IN_DTK!G$5,0))=FALSE,VLOOKUP($A51,DSLOP,IN_DTK!G$5,0),"")</f>
        <v>0</v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>
        <f>IF(ISNA(VLOOKUP($A52,DSLOP,DS_THI!C$4,0))=FALSE,VLOOKUP($A52,DSLOP,DS_THI!C$4,0),"")</f>
        <v>0</v>
      </c>
      <c r="D52" s="26">
        <f>IF(ISNA(VLOOKUP($A52,DSLOP,DS_THI!D$4,0))=FALSE,VLOOKUP($A52,DSLOP,DS_THI!D$4,0),"")</f>
        <v>0</v>
      </c>
      <c r="E52" s="27">
        <f>IF(ISNA(VLOOKUP($A52,DSLOP,DS_THI!E$4,0))=FALSE,VLOOKUP($A52,DSLOP,DS_THI!E$4,0),"")</f>
        <v>0</v>
      </c>
      <c r="F52" s="28">
        <f>IF(ISNA(VLOOKUP($A52,DSLOP,IN_DTK!G$5,0))=FALSE,VLOOKUP($A52,DSLOP,IN_DTK!G$5,0),"")</f>
        <v>0</v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>
        <f>IF(ISNA(VLOOKUP($A53,DSLOP,DS_THI!C$4,0))=FALSE,VLOOKUP($A53,DSLOP,DS_THI!C$4,0),"")</f>
        <v>0</v>
      </c>
      <c r="D53" s="26">
        <f>IF(ISNA(VLOOKUP($A53,DSLOP,DS_THI!D$4,0))=FALSE,VLOOKUP($A53,DSLOP,DS_THI!D$4,0),"")</f>
        <v>0</v>
      </c>
      <c r="E53" s="27">
        <f>IF(ISNA(VLOOKUP($A53,DSLOP,DS_THI!E$4,0))=FALSE,VLOOKUP($A53,DSLOP,DS_THI!E$4,0),"")</f>
        <v>0</v>
      </c>
      <c r="F53" s="28">
        <f>IF(ISNA(VLOOKUP($A53,DSLOP,IN_DTK!G$5,0))=FALSE,VLOOKUP($A53,DSLOP,IN_DTK!G$5,0),"")</f>
        <v>0</v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>
        <f>IF(ISNA(VLOOKUP($A54,DSLOP,DS_THI!C$4,0))=FALSE,VLOOKUP($A54,DSLOP,DS_THI!C$4,0),"")</f>
        <v>0</v>
      </c>
      <c r="D54" s="26">
        <f>IF(ISNA(VLOOKUP($A54,DSLOP,DS_THI!D$4,0))=FALSE,VLOOKUP($A54,DSLOP,DS_THI!D$4,0),"")</f>
        <v>0</v>
      </c>
      <c r="E54" s="27">
        <f>IF(ISNA(VLOOKUP($A54,DSLOP,DS_THI!E$4,0))=FALSE,VLOOKUP($A54,DSLOP,DS_THI!E$4,0),"")</f>
        <v>0</v>
      </c>
      <c r="F54" s="28">
        <f>IF(ISNA(VLOOKUP($A54,DSLOP,IN_DTK!G$5,0))=FALSE,VLOOKUP($A54,DSLOP,IN_DTK!G$5,0),"")</f>
        <v>0</v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0"/>
  <sheetViews>
    <sheetView topLeftCell="A119" workbookViewId="0">
      <selection activeCell="A141" sqref="A141:E1150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20" width="9.140625" style="116"/>
    <col min="21" max="16384" width="9.140625" style="112"/>
  </cols>
  <sheetData>
    <row r="1" spans="1:20" ht="25.5" customHeight="1">
      <c r="A1" s="240" t="s">
        <v>142</v>
      </c>
      <c r="B1" s="240"/>
      <c r="C1" s="240"/>
      <c r="D1" s="339" t="s">
        <v>143</v>
      </c>
      <c r="E1" s="340" t="s">
        <v>144</v>
      </c>
      <c r="F1" s="340" t="s">
        <v>145</v>
      </c>
      <c r="G1" s="340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41" t="s">
        <v>147</v>
      </c>
      <c r="B2" s="242" t="s">
        <v>148</v>
      </c>
      <c r="C2" s="242"/>
      <c r="D2" s="339"/>
      <c r="E2" s="340"/>
      <c r="F2" s="340"/>
      <c r="G2" s="340"/>
      <c r="H2" s="111"/>
      <c r="I2" s="111"/>
      <c r="J2" s="111"/>
      <c r="K2" s="206" t="s">
        <v>273</v>
      </c>
      <c r="L2" s="206" t="s">
        <v>274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0" t="s">
        <v>171</v>
      </c>
      <c r="B3" s="210">
        <v>601</v>
      </c>
      <c r="C3" s="211" t="str">
        <f t="shared" ref="C3:C69" si="0">A3&amp;B3</f>
        <v>ACC601</v>
      </c>
      <c r="D3" s="212" t="s">
        <v>172</v>
      </c>
      <c r="E3" s="210">
        <v>3</v>
      </c>
      <c r="F3" s="210">
        <v>2</v>
      </c>
      <c r="G3" s="210">
        <v>1</v>
      </c>
      <c r="K3" s="116" t="s">
        <v>265</v>
      </c>
      <c r="L3" s="116" t="s">
        <v>266</v>
      </c>
    </row>
    <row r="4" spans="1:20">
      <c r="A4" s="210" t="s">
        <v>171</v>
      </c>
      <c r="B4" s="210">
        <v>603</v>
      </c>
      <c r="C4" s="211" t="str">
        <f t="shared" si="0"/>
        <v>ACC603</v>
      </c>
      <c r="D4" s="212" t="s">
        <v>173</v>
      </c>
      <c r="E4" s="210">
        <v>3</v>
      </c>
      <c r="F4" s="210">
        <v>2</v>
      </c>
      <c r="G4" s="210">
        <v>1</v>
      </c>
      <c r="K4" s="116" t="s">
        <v>267</v>
      </c>
      <c r="L4" s="116" t="s">
        <v>268</v>
      </c>
    </row>
    <row r="5" spans="1:20">
      <c r="A5" s="210" t="s">
        <v>171</v>
      </c>
      <c r="B5" s="210">
        <v>604</v>
      </c>
      <c r="C5" s="211" t="str">
        <f t="shared" si="0"/>
        <v>ACC604</v>
      </c>
      <c r="D5" s="212" t="s">
        <v>174</v>
      </c>
      <c r="E5" s="210">
        <v>2</v>
      </c>
      <c r="F5" s="210">
        <v>2</v>
      </c>
      <c r="G5" s="210"/>
      <c r="K5" s="116" t="s">
        <v>269</v>
      </c>
      <c r="L5" s="116" t="s">
        <v>270</v>
      </c>
    </row>
    <row r="6" spans="1:20">
      <c r="A6" s="210" t="s">
        <v>171</v>
      </c>
      <c r="B6" s="210">
        <v>605</v>
      </c>
      <c r="C6" s="211" t="str">
        <f t="shared" si="0"/>
        <v>ACC605</v>
      </c>
      <c r="D6" s="212" t="s">
        <v>216</v>
      </c>
      <c r="E6" s="210">
        <v>2</v>
      </c>
      <c r="F6" s="210">
        <v>2</v>
      </c>
      <c r="G6" s="210"/>
      <c r="K6" s="116" t="s">
        <v>271</v>
      </c>
      <c r="L6" s="116" t="s">
        <v>272</v>
      </c>
    </row>
    <row r="7" spans="1:20">
      <c r="A7" s="210" t="s">
        <v>171</v>
      </c>
      <c r="B7" s="210">
        <v>606</v>
      </c>
      <c r="C7" s="211" t="str">
        <f t="shared" si="0"/>
        <v>ACC606</v>
      </c>
      <c r="D7" s="212" t="s">
        <v>176</v>
      </c>
      <c r="E7" s="210">
        <v>3</v>
      </c>
      <c r="F7" s="210">
        <v>2</v>
      </c>
      <c r="G7" s="210">
        <v>1</v>
      </c>
      <c r="K7" s="116" t="s">
        <v>283</v>
      </c>
      <c r="L7" s="116" t="s">
        <v>268</v>
      </c>
    </row>
    <row r="8" spans="1:20">
      <c r="A8" s="210" t="s">
        <v>284</v>
      </c>
      <c r="B8" s="210">
        <v>702</v>
      </c>
      <c r="C8" s="211" t="str">
        <f t="shared" si="0"/>
        <v>AE702</v>
      </c>
      <c r="D8" s="212" t="s">
        <v>177</v>
      </c>
      <c r="E8" s="210">
        <v>2</v>
      </c>
      <c r="F8" s="210"/>
      <c r="G8" s="210"/>
      <c r="K8" s="116" t="s">
        <v>282</v>
      </c>
      <c r="L8" s="116" t="s">
        <v>270</v>
      </c>
    </row>
    <row r="9" spans="1:20">
      <c r="A9" s="210" t="s">
        <v>178</v>
      </c>
      <c r="B9" s="210">
        <v>607</v>
      </c>
      <c r="C9" s="211" t="str">
        <f t="shared" si="0"/>
        <v>AUD607</v>
      </c>
      <c r="D9" s="212" t="s">
        <v>179</v>
      </c>
      <c r="E9" s="210">
        <v>2</v>
      </c>
      <c r="F9" s="210">
        <v>2</v>
      </c>
      <c r="G9" s="210"/>
      <c r="K9" s="116" t="s">
        <v>306</v>
      </c>
      <c r="L9" s="116" t="s">
        <v>270</v>
      </c>
    </row>
    <row r="10" spans="1:20">
      <c r="A10" s="210" t="s">
        <v>178</v>
      </c>
      <c r="B10" s="210">
        <v>608</v>
      </c>
      <c r="C10" s="211" t="str">
        <f t="shared" si="0"/>
        <v>AUD608</v>
      </c>
      <c r="D10" s="212" t="s">
        <v>180</v>
      </c>
      <c r="E10" s="210">
        <v>2</v>
      </c>
      <c r="F10" s="210">
        <v>2</v>
      </c>
      <c r="G10" s="210"/>
    </row>
    <row r="11" spans="1:20">
      <c r="A11" s="210" t="s">
        <v>178</v>
      </c>
      <c r="B11" s="210">
        <v>609</v>
      </c>
      <c r="C11" s="211" t="str">
        <f t="shared" si="0"/>
        <v>AUD609</v>
      </c>
      <c r="D11" s="212" t="s">
        <v>181</v>
      </c>
      <c r="E11" s="210">
        <v>2</v>
      </c>
      <c r="F11" s="210">
        <v>2</v>
      </c>
      <c r="G11" s="210"/>
    </row>
    <row r="12" spans="1:20">
      <c r="A12" s="210" t="s">
        <v>178</v>
      </c>
      <c r="B12" s="210">
        <v>624</v>
      </c>
      <c r="C12" s="211" t="str">
        <f t="shared" si="0"/>
        <v>AUD624</v>
      </c>
      <c r="D12" s="212" t="s">
        <v>182</v>
      </c>
      <c r="E12" s="210">
        <v>3</v>
      </c>
      <c r="F12" s="210">
        <v>2</v>
      </c>
      <c r="G12" s="210">
        <v>1</v>
      </c>
    </row>
    <row r="13" spans="1:20">
      <c r="A13" s="210" t="s">
        <v>183</v>
      </c>
      <c r="B13" s="210">
        <v>684</v>
      </c>
      <c r="C13" s="211" t="str">
        <f t="shared" si="0"/>
        <v>COM684</v>
      </c>
      <c r="D13" s="212" t="s">
        <v>184</v>
      </c>
      <c r="E13" s="210">
        <v>2</v>
      </c>
      <c r="F13" s="210">
        <v>2</v>
      </c>
      <c r="G13" s="210"/>
    </row>
    <row r="14" spans="1:20">
      <c r="A14" s="210" t="s">
        <v>185</v>
      </c>
      <c r="B14" s="210">
        <v>512</v>
      </c>
      <c r="C14" s="211" t="str">
        <f t="shared" si="0"/>
        <v>CS512</v>
      </c>
      <c r="D14" s="212" t="s">
        <v>186</v>
      </c>
      <c r="E14" s="210">
        <v>3</v>
      </c>
      <c r="F14" s="210">
        <v>2</v>
      </c>
      <c r="G14" s="210">
        <v>1</v>
      </c>
    </row>
    <row r="15" spans="1:20">
      <c r="A15" s="213" t="s">
        <v>185</v>
      </c>
      <c r="B15" s="213">
        <v>609</v>
      </c>
      <c r="C15" s="214" t="str">
        <f t="shared" si="0"/>
        <v>CS609</v>
      </c>
      <c r="D15" s="215" t="s">
        <v>187</v>
      </c>
      <c r="E15" s="213">
        <v>2</v>
      </c>
      <c r="F15" s="213"/>
      <c r="G15" s="213"/>
    </row>
    <row r="16" spans="1:20">
      <c r="A16" s="210" t="s">
        <v>185</v>
      </c>
      <c r="B16" s="210">
        <v>607</v>
      </c>
      <c r="C16" s="211" t="str">
        <f t="shared" si="0"/>
        <v>CS607</v>
      </c>
      <c r="D16" s="212" t="s">
        <v>188</v>
      </c>
      <c r="E16" s="210">
        <v>2</v>
      </c>
      <c r="F16" s="210"/>
      <c r="G16" s="210"/>
    </row>
    <row r="17" spans="1:7">
      <c r="A17" s="210" t="s">
        <v>185</v>
      </c>
      <c r="B17" s="210">
        <v>608</v>
      </c>
      <c r="C17" s="211" t="str">
        <f t="shared" si="0"/>
        <v>CS608</v>
      </c>
      <c r="D17" s="212" t="s">
        <v>189</v>
      </c>
      <c r="E17" s="210">
        <v>2</v>
      </c>
      <c r="F17" s="210"/>
      <c r="G17" s="210"/>
    </row>
    <row r="18" spans="1:7">
      <c r="A18" s="210" t="s">
        <v>185</v>
      </c>
      <c r="B18" s="210">
        <v>616</v>
      </c>
      <c r="C18" s="211" t="str">
        <f t="shared" si="0"/>
        <v>CS616</v>
      </c>
      <c r="D18" s="212" t="s">
        <v>190</v>
      </c>
      <c r="E18" s="210">
        <v>2</v>
      </c>
      <c r="F18" s="210"/>
      <c r="G18" s="210"/>
    </row>
    <row r="19" spans="1:7">
      <c r="A19" s="210" t="s">
        <v>185</v>
      </c>
      <c r="B19" s="210">
        <v>662</v>
      </c>
      <c r="C19" s="211" t="str">
        <f t="shared" si="0"/>
        <v>CS662</v>
      </c>
      <c r="D19" s="212" t="s">
        <v>191</v>
      </c>
      <c r="E19" s="210">
        <v>2</v>
      </c>
      <c r="F19" s="210"/>
      <c r="G19" s="210"/>
    </row>
    <row r="20" spans="1:7">
      <c r="A20" s="210" t="s">
        <v>185</v>
      </c>
      <c r="B20" s="210">
        <v>676</v>
      </c>
      <c r="C20" s="211" t="str">
        <f t="shared" si="0"/>
        <v>CS676</v>
      </c>
      <c r="D20" s="212" t="s">
        <v>192</v>
      </c>
      <c r="E20" s="210">
        <v>3</v>
      </c>
      <c r="F20" s="210">
        <v>2</v>
      </c>
      <c r="G20" s="210">
        <v>1</v>
      </c>
    </row>
    <row r="21" spans="1:7">
      <c r="A21" s="210" t="s">
        <v>185</v>
      </c>
      <c r="B21" s="210">
        <v>702</v>
      </c>
      <c r="C21" s="211" t="str">
        <f t="shared" si="0"/>
        <v>CS702</v>
      </c>
      <c r="D21" s="212" t="s">
        <v>193</v>
      </c>
      <c r="E21" s="210">
        <v>3</v>
      </c>
      <c r="F21" s="210">
        <v>2</v>
      </c>
      <c r="G21" s="210">
        <v>1</v>
      </c>
    </row>
    <row r="22" spans="1:7">
      <c r="A22" s="210" t="s">
        <v>185</v>
      </c>
      <c r="B22" s="210">
        <v>703</v>
      </c>
      <c r="C22" s="211" t="str">
        <f t="shared" si="0"/>
        <v>CS703</v>
      </c>
      <c r="D22" s="212" t="s">
        <v>194</v>
      </c>
      <c r="E22" s="210">
        <v>2</v>
      </c>
      <c r="F22" s="210"/>
      <c r="G22" s="210"/>
    </row>
    <row r="23" spans="1:7">
      <c r="A23" s="210" t="s">
        <v>185</v>
      </c>
      <c r="B23" s="210">
        <v>705</v>
      </c>
      <c r="C23" s="211" t="str">
        <f t="shared" si="0"/>
        <v>CS705</v>
      </c>
      <c r="D23" s="212" t="s">
        <v>195</v>
      </c>
      <c r="E23" s="210">
        <v>2</v>
      </c>
      <c r="F23" s="210"/>
      <c r="G23" s="210"/>
    </row>
    <row r="24" spans="1:7">
      <c r="A24" s="210" t="s">
        <v>185</v>
      </c>
      <c r="B24" s="210">
        <v>709</v>
      </c>
      <c r="C24" s="211" t="str">
        <f t="shared" si="0"/>
        <v>CS709</v>
      </c>
      <c r="D24" s="212" t="s">
        <v>196</v>
      </c>
      <c r="E24" s="210">
        <v>2</v>
      </c>
      <c r="F24" s="210"/>
      <c r="G24" s="210"/>
    </row>
    <row r="25" spans="1:7">
      <c r="A25" s="210" t="s">
        <v>185</v>
      </c>
      <c r="B25" s="210">
        <v>720</v>
      </c>
      <c r="C25" s="211" t="str">
        <f t="shared" si="0"/>
        <v>CS720</v>
      </c>
      <c r="D25" s="212" t="s">
        <v>197</v>
      </c>
      <c r="E25" s="210">
        <v>3</v>
      </c>
      <c r="F25" s="210">
        <v>2</v>
      </c>
      <c r="G25" s="210">
        <v>1</v>
      </c>
    </row>
    <row r="26" spans="1:7">
      <c r="A26" s="210" t="s">
        <v>185</v>
      </c>
      <c r="B26" s="210">
        <v>753</v>
      </c>
      <c r="C26" s="211" t="str">
        <f t="shared" si="0"/>
        <v>CS753</v>
      </c>
      <c r="D26" s="212" t="s">
        <v>198</v>
      </c>
      <c r="E26" s="210">
        <v>2</v>
      </c>
      <c r="F26" s="210"/>
      <c r="G26" s="210"/>
    </row>
    <row r="27" spans="1:7">
      <c r="A27" s="210" t="s">
        <v>199</v>
      </c>
      <c r="B27" s="210">
        <v>602</v>
      </c>
      <c r="C27" s="211" t="str">
        <f t="shared" si="0"/>
        <v>ECO602</v>
      </c>
      <c r="D27" s="212" t="s">
        <v>200</v>
      </c>
      <c r="E27" s="210">
        <v>3</v>
      </c>
      <c r="F27" s="210">
        <v>2</v>
      </c>
      <c r="G27" s="210">
        <v>1</v>
      </c>
    </row>
    <row r="28" spans="1:7">
      <c r="A28" s="210" t="s">
        <v>199</v>
      </c>
      <c r="B28" s="210">
        <v>614</v>
      </c>
      <c r="C28" s="211" t="str">
        <f t="shared" si="0"/>
        <v>ECO614</v>
      </c>
      <c r="D28" s="212" t="s">
        <v>201</v>
      </c>
      <c r="E28" s="210">
        <v>2</v>
      </c>
      <c r="F28" s="210"/>
      <c r="G28" s="210"/>
    </row>
    <row r="29" spans="1:7">
      <c r="A29" s="210" t="s">
        <v>199</v>
      </c>
      <c r="B29" s="210">
        <v>651</v>
      </c>
      <c r="C29" s="211" t="str">
        <f t="shared" si="0"/>
        <v>ECO651</v>
      </c>
      <c r="D29" s="212" t="s">
        <v>202</v>
      </c>
      <c r="E29" s="210">
        <v>2</v>
      </c>
      <c r="F29" s="210"/>
      <c r="G29" s="210"/>
    </row>
    <row r="30" spans="1:7">
      <c r="A30" s="210" t="s">
        <v>285</v>
      </c>
      <c r="B30" s="210">
        <v>601</v>
      </c>
      <c r="C30" s="211" t="str">
        <f t="shared" si="0"/>
        <v>ENG601</v>
      </c>
      <c r="D30" s="212" t="s">
        <v>203</v>
      </c>
      <c r="E30" s="210">
        <v>3</v>
      </c>
      <c r="F30" s="210">
        <v>3</v>
      </c>
      <c r="G30" s="210"/>
    </row>
    <row r="31" spans="1:7">
      <c r="A31" s="210" t="s">
        <v>285</v>
      </c>
      <c r="B31" s="210">
        <v>602</v>
      </c>
      <c r="C31" s="211" t="str">
        <f t="shared" si="0"/>
        <v>ENG602</v>
      </c>
      <c r="D31" s="212" t="s">
        <v>204</v>
      </c>
      <c r="E31" s="210">
        <v>3</v>
      </c>
      <c r="F31" s="210">
        <v>3</v>
      </c>
      <c r="G31" s="210"/>
    </row>
    <row r="32" spans="1:7">
      <c r="A32" s="210" t="s">
        <v>285</v>
      </c>
      <c r="B32" s="210">
        <v>701</v>
      </c>
      <c r="C32" s="211" t="str">
        <f t="shared" si="0"/>
        <v>ENG701</v>
      </c>
      <c r="D32" s="212" t="s">
        <v>286</v>
      </c>
      <c r="E32" s="210">
        <v>3</v>
      </c>
      <c r="F32" s="210">
        <v>3</v>
      </c>
      <c r="G32" s="210"/>
    </row>
    <row r="33" spans="1:7">
      <c r="A33" s="210" t="s">
        <v>205</v>
      </c>
      <c r="B33" s="210">
        <v>701</v>
      </c>
      <c r="C33" s="211" t="str">
        <f t="shared" si="0"/>
        <v>ERP701</v>
      </c>
      <c r="D33" s="212" t="s">
        <v>206</v>
      </c>
      <c r="E33" s="210">
        <v>2</v>
      </c>
      <c r="F33" s="210"/>
      <c r="G33" s="210"/>
    </row>
    <row r="34" spans="1:7">
      <c r="A34" s="210" t="s">
        <v>207</v>
      </c>
      <c r="B34" s="210">
        <v>601</v>
      </c>
      <c r="C34" s="211" t="str">
        <f t="shared" si="0"/>
        <v>FIN601</v>
      </c>
      <c r="D34" s="212" t="s">
        <v>208</v>
      </c>
      <c r="E34" s="210">
        <v>2</v>
      </c>
      <c r="F34" s="210">
        <v>2</v>
      </c>
      <c r="G34" s="210"/>
    </row>
    <row r="35" spans="1:7">
      <c r="A35" s="210" t="s">
        <v>207</v>
      </c>
      <c r="B35" s="210">
        <v>615</v>
      </c>
      <c r="C35" s="211" t="str">
        <f t="shared" si="0"/>
        <v>FIN615</v>
      </c>
      <c r="D35" s="212" t="s">
        <v>209</v>
      </c>
      <c r="E35" s="210">
        <v>2</v>
      </c>
      <c r="F35" s="210">
        <v>2</v>
      </c>
      <c r="G35" s="210"/>
    </row>
    <row r="36" spans="1:7">
      <c r="A36" s="210" t="s">
        <v>207</v>
      </c>
      <c r="B36" s="210">
        <v>701</v>
      </c>
      <c r="C36" s="211" t="str">
        <f t="shared" si="0"/>
        <v>FIN701</v>
      </c>
      <c r="D36" s="212" t="s">
        <v>210</v>
      </c>
      <c r="E36" s="210">
        <v>2</v>
      </c>
      <c r="F36" s="210"/>
      <c r="G36" s="210"/>
    </row>
    <row r="37" spans="1:7">
      <c r="A37" s="210" t="s">
        <v>207</v>
      </c>
      <c r="B37" s="210">
        <v>702</v>
      </c>
      <c r="C37" s="211" t="str">
        <f t="shared" si="0"/>
        <v>FIN702</v>
      </c>
      <c r="D37" s="212" t="s">
        <v>211</v>
      </c>
      <c r="E37" s="210">
        <v>2</v>
      </c>
      <c r="F37" s="210">
        <v>2</v>
      </c>
      <c r="G37" s="210"/>
    </row>
    <row r="38" spans="1:7">
      <c r="A38" s="210" t="s">
        <v>207</v>
      </c>
      <c r="B38" s="210">
        <v>702</v>
      </c>
      <c r="C38" s="211" t="str">
        <f t="shared" si="0"/>
        <v>FIN702</v>
      </c>
      <c r="D38" s="212" t="s">
        <v>212</v>
      </c>
      <c r="E38" s="210">
        <v>2</v>
      </c>
      <c r="F38" s="210"/>
      <c r="G38" s="210"/>
    </row>
    <row r="39" spans="1:7">
      <c r="A39" s="210" t="s">
        <v>207</v>
      </c>
      <c r="B39" s="210">
        <v>731</v>
      </c>
      <c r="C39" s="211" t="str">
        <f t="shared" si="0"/>
        <v>FIN731</v>
      </c>
      <c r="D39" s="212" t="s">
        <v>213</v>
      </c>
      <c r="E39" s="210">
        <v>2</v>
      </c>
      <c r="F39" s="210">
        <v>2</v>
      </c>
      <c r="G39" s="210"/>
    </row>
    <row r="40" spans="1:7">
      <c r="A40" s="210" t="s">
        <v>287</v>
      </c>
      <c r="B40" s="210">
        <v>702</v>
      </c>
      <c r="C40" s="211" t="str">
        <f t="shared" si="0"/>
        <v>FS702</v>
      </c>
      <c r="D40" s="212" t="s">
        <v>214</v>
      </c>
      <c r="E40" s="210">
        <v>2</v>
      </c>
      <c r="F40" s="210"/>
      <c r="G40" s="210"/>
    </row>
    <row r="41" spans="1:7">
      <c r="A41" s="210" t="s">
        <v>288</v>
      </c>
      <c r="B41" s="210">
        <v>601</v>
      </c>
      <c r="C41" s="211" t="str">
        <f t="shared" si="0"/>
        <v>HRM601</v>
      </c>
      <c r="D41" s="212" t="s">
        <v>215</v>
      </c>
      <c r="E41" s="210">
        <v>2</v>
      </c>
      <c r="F41" s="210"/>
      <c r="G41" s="210"/>
    </row>
    <row r="42" spans="1:7">
      <c r="A42" s="210" t="s">
        <v>289</v>
      </c>
      <c r="B42" s="210">
        <v>701</v>
      </c>
      <c r="C42" s="211" t="str">
        <f t="shared" si="0"/>
        <v>INA701</v>
      </c>
      <c r="D42" s="212" t="s">
        <v>216</v>
      </c>
      <c r="E42" s="210">
        <v>3</v>
      </c>
      <c r="F42" s="210">
        <v>2</v>
      </c>
      <c r="G42" s="210">
        <v>1</v>
      </c>
    </row>
    <row r="43" spans="1:7">
      <c r="A43" s="210" t="s">
        <v>217</v>
      </c>
      <c r="B43" s="210">
        <v>609</v>
      </c>
      <c r="C43" s="211" t="str">
        <f t="shared" si="0"/>
        <v>IS609</v>
      </c>
      <c r="D43" s="212" t="s">
        <v>218</v>
      </c>
      <c r="E43" s="210">
        <v>2</v>
      </c>
      <c r="F43" s="210"/>
      <c r="G43" s="210"/>
    </row>
    <row r="44" spans="1:7">
      <c r="A44" s="210" t="s">
        <v>217</v>
      </c>
      <c r="B44" s="210">
        <v>632</v>
      </c>
      <c r="C44" s="211" t="str">
        <f t="shared" si="0"/>
        <v>IS632</v>
      </c>
      <c r="D44" s="212" t="s">
        <v>219</v>
      </c>
      <c r="E44" s="210">
        <v>2</v>
      </c>
      <c r="F44" s="210"/>
      <c r="G44" s="210"/>
    </row>
    <row r="45" spans="1:7">
      <c r="A45" s="210" t="s">
        <v>217</v>
      </c>
      <c r="B45" s="210">
        <v>651</v>
      </c>
      <c r="C45" s="211" t="str">
        <f t="shared" si="0"/>
        <v>IS651</v>
      </c>
      <c r="D45" s="212" t="s">
        <v>220</v>
      </c>
      <c r="E45" s="210">
        <v>2</v>
      </c>
      <c r="F45" s="210"/>
      <c r="G45" s="210"/>
    </row>
    <row r="46" spans="1:7">
      <c r="A46" s="210" t="s">
        <v>217</v>
      </c>
      <c r="B46" s="210">
        <v>651</v>
      </c>
      <c r="C46" s="211" t="str">
        <f t="shared" si="0"/>
        <v>IS651</v>
      </c>
      <c r="D46" s="212" t="s">
        <v>221</v>
      </c>
      <c r="E46" s="210">
        <v>2</v>
      </c>
      <c r="F46" s="210"/>
      <c r="G46" s="210"/>
    </row>
    <row r="47" spans="1:7">
      <c r="A47" s="210" t="s">
        <v>217</v>
      </c>
      <c r="B47" s="210">
        <v>681</v>
      </c>
      <c r="C47" s="211" t="str">
        <f t="shared" si="0"/>
        <v>IS681</v>
      </c>
      <c r="D47" s="212" t="s">
        <v>222</v>
      </c>
      <c r="E47" s="210">
        <v>2</v>
      </c>
      <c r="F47" s="210"/>
      <c r="G47" s="210"/>
    </row>
    <row r="48" spans="1:7">
      <c r="A48" s="210" t="s">
        <v>217</v>
      </c>
      <c r="B48" s="210">
        <v>701</v>
      </c>
      <c r="C48" s="211" t="str">
        <f t="shared" si="0"/>
        <v>IS701</v>
      </c>
      <c r="D48" s="212" t="s">
        <v>223</v>
      </c>
      <c r="E48" s="210">
        <v>3</v>
      </c>
      <c r="F48" s="210">
        <v>2</v>
      </c>
      <c r="G48" s="210">
        <v>1</v>
      </c>
    </row>
    <row r="49" spans="1:7">
      <c r="A49" s="210" t="s">
        <v>217</v>
      </c>
      <c r="B49" s="210">
        <v>702</v>
      </c>
      <c r="C49" s="211" t="str">
        <f t="shared" si="0"/>
        <v>IS702</v>
      </c>
      <c r="D49" s="212" t="s">
        <v>224</v>
      </c>
      <c r="E49" s="210">
        <v>2</v>
      </c>
      <c r="F49" s="210"/>
      <c r="G49" s="210"/>
    </row>
    <row r="50" spans="1:7">
      <c r="A50" s="210" t="s">
        <v>217</v>
      </c>
      <c r="B50" s="210">
        <v>722</v>
      </c>
      <c r="C50" s="211" t="str">
        <f t="shared" si="0"/>
        <v>IS722</v>
      </c>
      <c r="D50" s="212" t="s">
        <v>225</v>
      </c>
      <c r="E50" s="210">
        <v>3</v>
      </c>
      <c r="F50" s="210">
        <v>2</v>
      </c>
      <c r="G50" s="210">
        <v>1</v>
      </c>
    </row>
    <row r="51" spans="1:7">
      <c r="A51" s="210" t="s">
        <v>290</v>
      </c>
      <c r="B51" s="210">
        <v>612</v>
      </c>
      <c r="C51" s="211" t="str">
        <f t="shared" si="0"/>
        <v>LAW612</v>
      </c>
      <c r="D51" s="212" t="s">
        <v>226</v>
      </c>
      <c r="E51" s="210">
        <v>2</v>
      </c>
      <c r="F51" s="210">
        <v>2</v>
      </c>
      <c r="G51" s="210"/>
    </row>
    <row r="52" spans="1:7">
      <c r="A52" s="210" t="s">
        <v>227</v>
      </c>
      <c r="B52" s="210">
        <v>601</v>
      </c>
      <c r="C52" s="211" t="str">
        <f t="shared" si="0"/>
        <v>MGO601</v>
      </c>
      <c r="D52" s="212" t="s">
        <v>307</v>
      </c>
      <c r="E52" s="210">
        <v>3</v>
      </c>
      <c r="F52" s="210">
        <v>2</v>
      </c>
      <c r="G52" s="210">
        <v>1</v>
      </c>
    </row>
    <row r="53" spans="1:7">
      <c r="A53" s="210" t="s">
        <v>291</v>
      </c>
      <c r="B53" s="210">
        <v>601</v>
      </c>
      <c r="C53" s="211" t="str">
        <f t="shared" si="0"/>
        <v>MGT601</v>
      </c>
      <c r="D53" s="212" t="s">
        <v>228</v>
      </c>
      <c r="E53" s="210">
        <v>2</v>
      </c>
      <c r="F53" s="210">
        <v>2</v>
      </c>
      <c r="G53" s="210"/>
    </row>
    <row r="54" spans="1:7">
      <c r="A54" s="210" t="s">
        <v>291</v>
      </c>
      <c r="B54" s="210">
        <v>703</v>
      </c>
      <c r="C54" s="211" t="str">
        <f t="shared" si="0"/>
        <v>MGT703</v>
      </c>
      <c r="D54" s="212" t="s">
        <v>229</v>
      </c>
      <c r="E54" s="210">
        <v>3</v>
      </c>
      <c r="F54" s="210">
        <v>2</v>
      </c>
      <c r="G54" s="210">
        <v>1</v>
      </c>
    </row>
    <row r="55" spans="1:7">
      <c r="A55" s="210" t="s">
        <v>230</v>
      </c>
      <c r="B55" s="210">
        <v>651</v>
      </c>
      <c r="C55" s="211" t="str">
        <f t="shared" si="0"/>
        <v>MKT651</v>
      </c>
      <c r="D55" s="212" t="s">
        <v>308</v>
      </c>
      <c r="E55" s="210">
        <v>3</v>
      </c>
      <c r="F55" s="210">
        <v>2</v>
      </c>
      <c r="G55" s="210">
        <v>1</v>
      </c>
    </row>
    <row r="56" spans="1:7">
      <c r="A56" s="210" t="s">
        <v>149</v>
      </c>
      <c r="B56" s="210">
        <v>554</v>
      </c>
      <c r="C56" s="211" t="str">
        <f t="shared" si="0"/>
        <v>MTH554</v>
      </c>
      <c r="D56" s="212" t="s">
        <v>232</v>
      </c>
      <c r="E56" s="210">
        <v>2</v>
      </c>
      <c r="F56" s="210"/>
      <c r="G56" s="210"/>
    </row>
    <row r="57" spans="1:7">
      <c r="A57" s="210" t="s">
        <v>233</v>
      </c>
      <c r="B57" s="210">
        <v>703</v>
      </c>
      <c r="C57" s="211" t="str">
        <f t="shared" si="0"/>
        <v>OB703</v>
      </c>
      <c r="D57" s="212" t="s">
        <v>234</v>
      </c>
      <c r="E57" s="210">
        <v>2</v>
      </c>
      <c r="F57" s="210"/>
      <c r="G57" s="210"/>
    </row>
    <row r="58" spans="1:7">
      <c r="A58" s="210" t="s">
        <v>292</v>
      </c>
      <c r="B58" s="210">
        <v>500</v>
      </c>
      <c r="C58" s="211" t="str">
        <f t="shared" si="0"/>
        <v>PHI500</v>
      </c>
      <c r="D58" s="212" t="s">
        <v>235</v>
      </c>
      <c r="E58" s="210">
        <v>2</v>
      </c>
      <c r="F58" s="210">
        <v>2</v>
      </c>
      <c r="G58" s="210"/>
    </row>
    <row r="59" spans="1:7">
      <c r="A59" s="210" t="s">
        <v>292</v>
      </c>
      <c r="B59" s="210">
        <v>600</v>
      </c>
      <c r="C59" s="211" t="str">
        <f t="shared" si="0"/>
        <v>PHI600</v>
      </c>
      <c r="D59" s="212" t="s">
        <v>236</v>
      </c>
      <c r="E59" s="210">
        <v>2</v>
      </c>
      <c r="F59" s="210">
        <v>2</v>
      </c>
      <c r="G59" s="210"/>
    </row>
    <row r="60" spans="1:7">
      <c r="A60" s="210" t="s">
        <v>293</v>
      </c>
      <c r="B60" s="210">
        <v>701</v>
      </c>
      <c r="C60" s="211" t="str">
        <f t="shared" si="0"/>
        <v>RIM701</v>
      </c>
      <c r="D60" s="212" t="s">
        <v>237</v>
      </c>
      <c r="E60" s="210">
        <v>2</v>
      </c>
      <c r="F60" s="210"/>
      <c r="G60" s="210"/>
    </row>
    <row r="61" spans="1:7">
      <c r="A61" s="210" t="s">
        <v>238</v>
      </c>
      <c r="B61" s="210">
        <v>701</v>
      </c>
      <c r="C61" s="211" t="str">
        <f t="shared" si="0"/>
        <v>SE701</v>
      </c>
      <c r="D61" s="212" t="s">
        <v>239</v>
      </c>
      <c r="E61" s="210">
        <v>2</v>
      </c>
      <c r="F61" s="210"/>
      <c r="G61" s="210"/>
    </row>
    <row r="62" spans="1:7">
      <c r="A62" s="210" t="s">
        <v>238</v>
      </c>
      <c r="B62" s="210">
        <v>703</v>
      </c>
      <c r="C62" s="211" t="str">
        <f t="shared" si="0"/>
        <v>SE703</v>
      </c>
      <c r="D62" s="212" t="s">
        <v>240</v>
      </c>
      <c r="E62" s="210">
        <v>2</v>
      </c>
      <c r="F62" s="210"/>
      <c r="G62" s="210"/>
    </row>
    <row r="63" spans="1:7">
      <c r="A63" s="210" t="s">
        <v>241</v>
      </c>
      <c r="B63" s="210">
        <v>702</v>
      </c>
      <c r="C63" s="211" t="str">
        <f t="shared" si="0"/>
        <v>SM702</v>
      </c>
      <c r="D63" s="212" t="s">
        <v>295</v>
      </c>
      <c r="E63" s="210">
        <v>2</v>
      </c>
      <c r="F63" s="210">
        <v>2</v>
      </c>
      <c r="G63" s="210"/>
    </row>
    <row r="64" spans="1:7">
      <c r="A64" s="210" t="s">
        <v>150</v>
      </c>
      <c r="B64" s="210">
        <v>571</v>
      </c>
      <c r="C64" s="211" t="str">
        <f t="shared" si="0"/>
        <v>STA571</v>
      </c>
      <c r="D64" s="212" t="s">
        <v>242</v>
      </c>
      <c r="E64" s="210">
        <v>2</v>
      </c>
      <c r="F64" s="210">
        <v>2</v>
      </c>
      <c r="G64" s="210"/>
    </row>
    <row r="65" spans="1:7">
      <c r="A65" s="210" t="s">
        <v>150</v>
      </c>
      <c r="B65" s="210">
        <v>606</v>
      </c>
      <c r="C65" s="211" t="str">
        <f t="shared" si="0"/>
        <v>STA606</v>
      </c>
      <c r="D65" s="212" t="s">
        <v>243</v>
      </c>
      <c r="E65" s="210">
        <v>2</v>
      </c>
      <c r="F65" s="210">
        <v>2</v>
      </c>
      <c r="G65" s="210"/>
    </row>
    <row r="66" spans="1:7">
      <c r="A66" s="210" t="s">
        <v>199</v>
      </c>
      <c r="B66" s="210">
        <v>607</v>
      </c>
      <c r="C66" s="211" t="str">
        <f t="shared" si="0"/>
        <v>ECO607</v>
      </c>
      <c r="D66" s="212" t="s">
        <v>201</v>
      </c>
      <c r="E66" s="210">
        <v>3</v>
      </c>
      <c r="F66" s="210">
        <v>2</v>
      </c>
      <c r="G66" s="210">
        <v>1</v>
      </c>
    </row>
    <row r="67" spans="1:7">
      <c r="A67" s="210" t="s">
        <v>207</v>
      </c>
      <c r="B67" s="210">
        <v>703</v>
      </c>
      <c r="C67" s="211" t="str">
        <f t="shared" si="0"/>
        <v>FIN703</v>
      </c>
      <c r="D67" s="212" t="s">
        <v>214</v>
      </c>
      <c r="E67" s="210">
        <v>3</v>
      </c>
      <c r="F67" s="210">
        <v>2</v>
      </c>
      <c r="G67" s="210">
        <v>1</v>
      </c>
    </row>
    <row r="68" spans="1:7">
      <c r="A68" s="210" t="s">
        <v>217</v>
      </c>
      <c r="B68" s="210">
        <v>652</v>
      </c>
      <c r="C68" s="211" t="str">
        <f t="shared" si="0"/>
        <v>IS652</v>
      </c>
      <c r="D68" s="212" t="s">
        <v>220</v>
      </c>
      <c r="E68" s="210">
        <v>3</v>
      </c>
      <c r="F68" s="210">
        <v>2</v>
      </c>
      <c r="G68" s="210">
        <v>1</v>
      </c>
    </row>
    <row r="69" spans="1:7">
      <c r="A69" s="210" t="s">
        <v>207</v>
      </c>
      <c r="B69" s="210">
        <v>702</v>
      </c>
      <c r="C69" s="211" t="str">
        <f t="shared" si="0"/>
        <v>FIN702</v>
      </c>
      <c r="D69" s="212" t="s">
        <v>211</v>
      </c>
      <c r="E69" s="210">
        <v>3</v>
      </c>
      <c r="F69" s="210">
        <v>2</v>
      </c>
      <c r="G69" s="210">
        <v>1</v>
      </c>
    </row>
    <row r="70" spans="1:7">
      <c r="A70" s="210" t="s">
        <v>171</v>
      </c>
      <c r="B70" s="210">
        <v>605</v>
      </c>
      <c r="C70" s="211" t="str">
        <f>A70&amp;B70</f>
        <v>ACC605</v>
      </c>
      <c r="D70" s="212" t="s">
        <v>216</v>
      </c>
      <c r="E70" s="210">
        <v>2</v>
      </c>
      <c r="F70" s="210">
        <v>2</v>
      </c>
      <c r="G70" s="210"/>
    </row>
    <row r="71" spans="1:7">
      <c r="A71" s="210" t="s">
        <v>292</v>
      </c>
      <c r="B71" s="210">
        <v>500</v>
      </c>
      <c r="C71" s="211" t="str">
        <f>A71&amp;"-A"&amp;B71</f>
        <v>PHI-A500</v>
      </c>
      <c r="D71" s="212" t="s">
        <v>235</v>
      </c>
      <c r="E71" s="210">
        <v>4</v>
      </c>
      <c r="F71" s="210"/>
      <c r="G71" s="210"/>
    </row>
    <row r="72" spans="1:7">
      <c r="A72" s="210" t="s">
        <v>285</v>
      </c>
      <c r="B72" s="210">
        <v>601</v>
      </c>
      <c r="C72" s="211" t="str">
        <f t="shared" ref="C72:C106" si="1">A72&amp;"-A"&amp;B72</f>
        <v>ENG-A601</v>
      </c>
      <c r="D72" s="212" t="s">
        <v>203</v>
      </c>
      <c r="E72" s="210">
        <v>3</v>
      </c>
      <c r="F72" s="210"/>
      <c r="G72" s="210"/>
    </row>
    <row r="73" spans="1:7">
      <c r="A73" s="210" t="s">
        <v>285</v>
      </c>
      <c r="B73" s="210">
        <v>602</v>
      </c>
      <c r="C73" s="211" t="str">
        <f t="shared" si="1"/>
        <v>ENG-A602</v>
      </c>
      <c r="D73" s="212" t="s">
        <v>204</v>
      </c>
      <c r="E73" s="210">
        <v>3</v>
      </c>
      <c r="F73" s="210"/>
      <c r="G73" s="210"/>
    </row>
    <row r="74" spans="1:7">
      <c r="A74" s="210" t="s">
        <v>292</v>
      </c>
      <c r="B74" s="210">
        <v>600</v>
      </c>
      <c r="C74" s="211" t="str">
        <f t="shared" si="1"/>
        <v>PHI-A600</v>
      </c>
      <c r="D74" s="212" t="s">
        <v>236</v>
      </c>
      <c r="E74" s="210">
        <v>2</v>
      </c>
      <c r="F74" s="210"/>
      <c r="G74" s="210"/>
    </row>
    <row r="75" spans="1:7">
      <c r="A75" s="210" t="s">
        <v>199</v>
      </c>
      <c r="B75" s="210">
        <v>602</v>
      </c>
      <c r="C75" s="211" t="str">
        <f t="shared" si="1"/>
        <v>ECO-A602</v>
      </c>
      <c r="D75" s="212" t="s">
        <v>200</v>
      </c>
      <c r="E75" s="210">
        <v>3</v>
      </c>
      <c r="F75" s="210"/>
      <c r="G75" s="210"/>
    </row>
    <row r="76" spans="1:7">
      <c r="A76" s="210" t="s">
        <v>199</v>
      </c>
      <c r="B76" s="210">
        <v>651</v>
      </c>
      <c r="C76" s="211" t="str">
        <f t="shared" si="1"/>
        <v>ECO-A651</v>
      </c>
      <c r="D76" s="212" t="s">
        <v>202</v>
      </c>
      <c r="E76" s="210">
        <v>3</v>
      </c>
      <c r="F76" s="210"/>
      <c r="G76" s="210"/>
    </row>
    <row r="77" spans="1:7">
      <c r="A77" s="210" t="s">
        <v>291</v>
      </c>
      <c r="B77" s="210">
        <v>601</v>
      </c>
      <c r="C77" s="211" t="str">
        <f t="shared" si="1"/>
        <v>MGT-A601</v>
      </c>
      <c r="D77" s="212" t="s">
        <v>228</v>
      </c>
      <c r="E77" s="210">
        <v>3</v>
      </c>
      <c r="F77" s="210"/>
      <c r="G77" s="210"/>
    </row>
    <row r="78" spans="1:7">
      <c r="A78" s="210" t="s">
        <v>171</v>
      </c>
      <c r="B78" s="210">
        <v>606</v>
      </c>
      <c r="C78" s="211" t="str">
        <f t="shared" si="1"/>
        <v>ACC-A606</v>
      </c>
      <c r="D78" s="212" t="s">
        <v>176</v>
      </c>
      <c r="E78" s="210">
        <v>3</v>
      </c>
      <c r="F78" s="210"/>
      <c r="G78" s="210"/>
    </row>
    <row r="79" spans="1:7">
      <c r="A79" s="210" t="s">
        <v>171</v>
      </c>
      <c r="B79" s="210">
        <v>603</v>
      </c>
      <c r="C79" s="211" t="str">
        <f t="shared" si="1"/>
        <v>ACC-A603</v>
      </c>
      <c r="D79" s="212" t="s">
        <v>173</v>
      </c>
      <c r="E79" s="210">
        <v>3</v>
      </c>
      <c r="F79" s="210"/>
      <c r="G79" s="210"/>
    </row>
    <row r="80" spans="1:7">
      <c r="A80" s="210" t="s">
        <v>171</v>
      </c>
      <c r="B80" s="210">
        <v>601</v>
      </c>
      <c r="C80" s="211" t="str">
        <f t="shared" si="1"/>
        <v>ACC-A601</v>
      </c>
      <c r="D80" s="212" t="s">
        <v>172</v>
      </c>
      <c r="E80" s="210">
        <v>3</v>
      </c>
      <c r="F80" s="210"/>
      <c r="G80" s="210"/>
    </row>
    <row r="81" spans="1:7">
      <c r="A81" s="210" t="s">
        <v>178</v>
      </c>
      <c r="B81" s="210">
        <v>624</v>
      </c>
      <c r="C81" s="211" t="str">
        <f t="shared" si="1"/>
        <v>AUD-A624</v>
      </c>
      <c r="D81" s="212" t="s">
        <v>182</v>
      </c>
      <c r="E81" s="210">
        <v>3</v>
      </c>
      <c r="F81" s="210"/>
      <c r="G81" s="210"/>
    </row>
    <row r="82" spans="1:7">
      <c r="A82" s="210" t="s">
        <v>171</v>
      </c>
      <c r="B82" s="210">
        <v>604</v>
      </c>
      <c r="C82" s="211" t="str">
        <f t="shared" si="1"/>
        <v>ACC-A604</v>
      </c>
      <c r="D82" s="212" t="s">
        <v>174</v>
      </c>
      <c r="E82" s="210">
        <v>3</v>
      </c>
      <c r="F82" s="210"/>
      <c r="G82" s="210"/>
    </row>
    <row r="83" spans="1:7">
      <c r="A83" s="210" t="s">
        <v>289</v>
      </c>
      <c r="B83" s="210">
        <v>701</v>
      </c>
      <c r="C83" s="211" t="str">
        <f t="shared" si="1"/>
        <v>INA-A701</v>
      </c>
      <c r="D83" s="212" t="s">
        <v>216</v>
      </c>
      <c r="E83" s="210">
        <v>3</v>
      </c>
      <c r="F83" s="210"/>
      <c r="G83" s="210"/>
    </row>
    <row r="84" spans="1:7">
      <c r="A84" s="210" t="s">
        <v>171</v>
      </c>
      <c r="B84" s="210">
        <v>602</v>
      </c>
      <c r="C84" s="211" t="str">
        <f t="shared" si="1"/>
        <v>ACC-A602</v>
      </c>
      <c r="D84" s="212" t="s">
        <v>175</v>
      </c>
      <c r="E84" s="210">
        <v>3</v>
      </c>
      <c r="F84" s="210"/>
      <c r="G84" s="210"/>
    </row>
    <row r="85" spans="1:7">
      <c r="A85" s="210" t="s">
        <v>171</v>
      </c>
      <c r="B85" s="210">
        <v>605</v>
      </c>
      <c r="C85" s="211" t="str">
        <f t="shared" si="1"/>
        <v>ACC-A605</v>
      </c>
      <c r="D85" s="212" t="s">
        <v>294</v>
      </c>
      <c r="E85" s="210">
        <v>3</v>
      </c>
      <c r="F85" s="210"/>
      <c r="G85" s="210"/>
    </row>
    <row r="86" spans="1:7">
      <c r="A86" s="210" t="s">
        <v>178</v>
      </c>
      <c r="B86" s="210">
        <v>608</v>
      </c>
      <c r="C86" s="211" t="str">
        <f t="shared" si="1"/>
        <v>AUD-A608</v>
      </c>
      <c r="D86" s="212" t="s">
        <v>180</v>
      </c>
      <c r="E86" s="210">
        <v>3</v>
      </c>
      <c r="F86" s="210"/>
      <c r="G86" s="210"/>
    </row>
    <row r="87" spans="1:7">
      <c r="A87" s="210" t="s">
        <v>178</v>
      </c>
      <c r="B87" s="210">
        <v>609</v>
      </c>
      <c r="C87" s="211" t="str">
        <f t="shared" si="1"/>
        <v>AUD-A609</v>
      </c>
      <c r="D87" s="212" t="s">
        <v>181</v>
      </c>
      <c r="E87" s="210">
        <v>3</v>
      </c>
      <c r="F87" s="210"/>
      <c r="G87" s="210"/>
    </row>
    <row r="88" spans="1:7">
      <c r="A88" s="210" t="s">
        <v>284</v>
      </c>
      <c r="B88" s="210">
        <v>702</v>
      </c>
      <c r="C88" s="211" t="str">
        <f t="shared" si="1"/>
        <v>AE-A702</v>
      </c>
      <c r="D88" s="212" t="s">
        <v>177</v>
      </c>
      <c r="E88" s="210">
        <v>3</v>
      </c>
      <c r="F88" s="210"/>
      <c r="G88" s="210"/>
    </row>
    <row r="89" spans="1:7">
      <c r="A89" s="210" t="s">
        <v>207</v>
      </c>
      <c r="B89" s="210">
        <v>703</v>
      </c>
      <c r="C89" s="211" t="str">
        <f t="shared" si="1"/>
        <v>FIN-A703</v>
      </c>
      <c r="D89" s="212" t="s">
        <v>295</v>
      </c>
      <c r="E89" s="210">
        <v>3</v>
      </c>
      <c r="F89" s="210"/>
      <c r="G89" s="210"/>
    </row>
    <row r="90" spans="1:7">
      <c r="A90" s="210" t="s">
        <v>290</v>
      </c>
      <c r="B90" s="210">
        <v>612</v>
      </c>
      <c r="C90" s="211" t="str">
        <f t="shared" si="1"/>
        <v>LAW-A612</v>
      </c>
      <c r="D90" s="212" t="s">
        <v>226</v>
      </c>
      <c r="E90" s="210">
        <v>3</v>
      </c>
      <c r="F90" s="210"/>
      <c r="G90" s="210"/>
    </row>
    <row r="91" spans="1:7">
      <c r="A91" s="210" t="s">
        <v>199</v>
      </c>
      <c r="B91" s="210">
        <v>614</v>
      </c>
      <c r="C91" s="211" t="str">
        <f t="shared" si="1"/>
        <v>ECO-A614</v>
      </c>
      <c r="D91" s="212" t="s">
        <v>201</v>
      </c>
      <c r="E91" s="210">
        <v>3</v>
      </c>
      <c r="F91" s="210"/>
      <c r="G91" s="210"/>
    </row>
    <row r="92" spans="1:7">
      <c r="A92" s="210" t="s">
        <v>207</v>
      </c>
      <c r="B92" s="210">
        <v>615</v>
      </c>
      <c r="C92" s="211" t="str">
        <f t="shared" si="1"/>
        <v>FIN-A615</v>
      </c>
      <c r="D92" s="212" t="s">
        <v>209</v>
      </c>
      <c r="E92" s="210">
        <v>3</v>
      </c>
      <c r="F92" s="210"/>
      <c r="G92" s="210"/>
    </row>
    <row r="93" spans="1:7">
      <c r="A93" s="210" t="s">
        <v>296</v>
      </c>
      <c r="B93" s="210">
        <v>406</v>
      </c>
      <c r="C93" s="211" t="str">
        <f t="shared" si="1"/>
        <v>BNK-A406</v>
      </c>
      <c r="D93" s="212" t="s">
        <v>297</v>
      </c>
      <c r="E93" s="210">
        <v>3</v>
      </c>
      <c r="F93" s="210"/>
      <c r="G93" s="210"/>
    </row>
    <row r="94" spans="1:7">
      <c r="A94" s="210" t="s">
        <v>207</v>
      </c>
      <c r="B94" s="210">
        <v>601</v>
      </c>
      <c r="C94" s="211" t="str">
        <f t="shared" si="1"/>
        <v>FIN-A601</v>
      </c>
      <c r="D94" s="212" t="s">
        <v>208</v>
      </c>
      <c r="E94" s="210">
        <v>3</v>
      </c>
      <c r="F94" s="210"/>
      <c r="G94" s="210"/>
    </row>
    <row r="95" spans="1:7">
      <c r="A95" s="210" t="s">
        <v>207</v>
      </c>
      <c r="B95" s="210">
        <v>702</v>
      </c>
      <c r="C95" s="211" t="str">
        <f t="shared" si="1"/>
        <v>FIN-A702</v>
      </c>
      <c r="D95" s="212" t="s">
        <v>211</v>
      </c>
      <c r="E95" s="210">
        <v>3</v>
      </c>
      <c r="F95" s="210"/>
      <c r="G95" s="210"/>
    </row>
    <row r="96" spans="1:7">
      <c r="A96" s="210" t="s">
        <v>230</v>
      </c>
      <c r="B96" s="210">
        <v>651</v>
      </c>
      <c r="C96" s="211" t="str">
        <f t="shared" si="1"/>
        <v>MKT-A651</v>
      </c>
      <c r="D96" s="212" t="s">
        <v>231</v>
      </c>
      <c r="E96" s="210">
        <v>3</v>
      </c>
      <c r="F96" s="210"/>
      <c r="G96" s="210"/>
    </row>
    <row r="97" spans="1:7">
      <c r="A97" s="210" t="s">
        <v>291</v>
      </c>
      <c r="B97" s="210">
        <v>703</v>
      </c>
      <c r="C97" s="211" t="str">
        <f t="shared" si="1"/>
        <v>MGT-A703</v>
      </c>
      <c r="D97" s="212" t="s">
        <v>229</v>
      </c>
      <c r="E97" s="210">
        <v>3</v>
      </c>
      <c r="F97" s="210"/>
      <c r="G97" s="210"/>
    </row>
    <row r="98" spans="1:7">
      <c r="A98" s="210" t="s">
        <v>178</v>
      </c>
      <c r="B98" s="210">
        <v>602</v>
      </c>
      <c r="C98" s="211" t="str">
        <f t="shared" si="1"/>
        <v>AUD-A602</v>
      </c>
      <c r="D98" s="212" t="s">
        <v>182</v>
      </c>
      <c r="E98" s="210">
        <v>3</v>
      </c>
      <c r="F98" s="210"/>
      <c r="G98" s="210"/>
    </row>
    <row r="99" spans="1:7">
      <c r="A99" s="210" t="s">
        <v>171</v>
      </c>
      <c r="B99" s="210">
        <v>635</v>
      </c>
      <c r="C99" s="211" t="str">
        <f t="shared" si="1"/>
        <v>ACC-A635</v>
      </c>
      <c r="D99" s="212" t="s">
        <v>176</v>
      </c>
      <c r="E99" s="210">
        <v>3</v>
      </c>
      <c r="F99" s="210"/>
      <c r="G99" s="210"/>
    </row>
    <row r="100" spans="1:7">
      <c r="A100" s="210" t="s">
        <v>298</v>
      </c>
      <c r="B100" s="210">
        <v>501</v>
      </c>
      <c r="C100" s="211" t="str">
        <f t="shared" si="1"/>
        <v>MEC-A501</v>
      </c>
      <c r="D100" s="212" t="s">
        <v>299</v>
      </c>
      <c r="E100" s="210">
        <v>3</v>
      </c>
      <c r="F100" s="210"/>
      <c r="G100" s="210"/>
    </row>
    <row r="101" spans="1:7">
      <c r="A101" s="210" t="s">
        <v>300</v>
      </c>
      <c r="B101" s="210">
        <v>741</v>
      </c>
      <c r="C101" s="211" t="str">
        <f t="shared" si="1"/>
        <v>CIE-A741</v>
      </c>
      <c r="D101" s="212" t="s">
        <v>301</v>
      </c>
      <c r="E101" s="210">
        <v>3</v>
      </c>
      <c r="F101" s="210"/>
      <c r="G101" s="210"/>
    </row>
    <row r="102" spans="1:7">
      <c r="A102" s="210" t="s">
        <v>285</v>
      </c>
      <c r="B102" s="210">
        <v>602</v>
      </c>
      <c r="C102" s="211" t="str">
        <f t="shared" si="1"/>
        <v>ENG-A602</v>
      </c>
      <c r="D102" s="212" t="s">
        <v>204</v>
      </c>
      <c r="E102" s="210">
        <v>3</v>
      </c>
      <c r="F102" s="210"/>
      <c r="G102" s="210"/>
    </row>
    <row r="103" spans="1:7">
      <c r="A103" s="210" t="s">
        <v>300</v>
      </c>
      <c r="B103" s="210">
        <v>635</v>
      </c>
      <c r="C103" s="211" t="str">
        <f t="shared" si="1"/>
        <v>CIE-A635</v>
      </c>
      <c r="D103" s="212" t="s">
        <v>302</v>
      </c>
      <c r="E103" s="210">
        <v>3</v>
      </c>
      <c r="F103" s="210"/>
      <c r="G103" s="210"/>
    </row>
    <row r="104" spans="1:7">
      <c r="A104" s="210" t="s">
        <v>185</v>
      </c>
      <c r="B104" s="210">
        <v>616</v>
      </c>
      <c r="C104" s="211" t="str">
        <f t="shared" si="1"/>
        <v>CS-A616</v>
      </c>
      <c r="D104" s="212" t="s">
        <v>309</v>
      </c>
      <c r="E104" s="210">
        <v>3</v>
      </c>
      <c r="F104" s="210"/>
      <c r="G104" s="210"/>
    </row>
    <row r="105" spans="1:7">
      <c r="A105" s="210" t="s">
        <v>300</v>
      </c>
      <c r="B105" s="210">
        <v>635</v>
      </c>
      <c r="C105" s="211" t="str">
        <f t="shared" si="1"/>
        <v>CIE-A635</v>
      </c>
      <c r="D105" s="212" t="s">
        <v>302</v>
      </c>
      <c r="E105" s="210">
        <v>3</v>
      </c>
      <c r="F105" s="210"/>
      <c r="G105" s="210"/>
    </row>
    <row r="106" spans="1:7">
      <c r="A106" s="210" t="s">
        <v>199</v>
      </c>
      <c r="B106" s="210">
        <v>602</v>
      </c>
      <c r="C106" s="211" t="str">
        <f t="shared" si="1"/>
        <v>ECO-A602</v>
      </c>
      <c r="D106" s="212" t="s">
        <v>200</v>
      </c>
      <c r="E106" s="210">
        <v>3</v>
      </c>
      <c r="F106" s="210"/>
      <c r="G106" s="210"/>
    </row>
    <row r="107" spans="1:7">
      <c r="A107" s="210" t="s">
        <v>207</v>
      </c>
      <c r="B107" s="210">
        <v>600</v>
      </c>
      <c r="C107" s="211" t="str">
        <f t="shared" ref="C107:C140" si="2">A107&amp;B107</f>
        <v>FIN600</v>
      </c>
      <c r="D107" s="212" t="s">
        <v>209</v>
      </c>
      <c r="E107" s="210">
        <v>3</v>
      </c>
      <c r="F107" s="210"/>
      <c r="G107" s="210"/>
    </row>
    <row r="108" spans="1:7">
      <c r="A108" s="210" t="s">
        <v>199</v>
      </c>
      <c r="B108" s="210">
        <v>607</v>
      </c>
      <c r="C108" s="211" t="str">
        <f t="shared" si="2"/>
        <v>ECO607</v>
      </c>
      <c r="D108" s="212" t="s">
        <v>310</v>
      </c>
      <c r="E108" s="210">
        <v>3</v>
      </c>
      <c r="F108" s="210"/>
      <c r="G108" s="210"/>
    </row>
    <row r="109" spans="1:7">
      <c r="A109" s="210" t="s">
        <v>300</v>
      </c>
      <c r="B109" s="210">
        <v>615</v>
      </c>
      <c r="C109" s="211" t="str">
        <f t="shared" si="2"/>
        <v>CIE615</v>
      </c>
      <c r="D109" s="212" t="s">
        <v>311</v>
      </c>
      <c r="E109" s="210">
        <v>2</v>
      </c>
      <c r="F109" s="210"/>
      <c r="G109" s="210"/>
    </row>
    <row r="110" spans="1:7">
      <c r="A110" s="210" t="s">
        <v>300</v>
      </c>
      <c r="B110" s="210">
        <v>633</v>
      </c>
      <c r="C110" s="211" t="str">
        <f t="shared" si="2"/>
        <v>CIE633</v>
      </c>
      <c r="D110" s="212" t="s">
        <v>312</v>
      </c>
      <c r="E110" s="210">
        <v>3</v>
      </c>
      <c r="F110" s="210"/>
      <c r="G110" s="210"/>
    </row>
    <row r="111" spans="1:7">
      <c r="A111" s="210" t="s">
        <v>233</v>
      </c>
      <c r="B111" s="210">
        <v>651</v>
      </c>
      <c r="C111" s="211" t="str">
        <f t="shared" si="2"/>
        <v>OB651</v>
      </c>
      <c r="D111" s="212" t="s">
        <v>304</v>
      </c>
      <c r="E111" s="210">
        <v>3</v>
      </c>
      <c r="F111" s="210"/>
      <c r="G111" s="210"/>
    </row>
    <row r="112" spans="1:7">
      <c r="A112" s="210" t="s">
        <v>290</v>
      </c>
      <c r="B112" s="210">
        <v>603</v>
      </c>
      <c r="C112" s="211" t="str">
        <f t="shared" si="2"/>
        <v>LAW603</v>
      </c>
      <c r="D112" s="212" t="s">
        <v>226</v>
      </c>
      <c r="E112" s="210">
        <v>3</v>
      </c>
      <c r="F112" s="210"/>
      <c r="G112" s="210"/>
    </row>
    <row r="113" spans="1:7">
      <c r="A113" s="210" t="s">
        <v>298</v>
      </c>
      <c r="B113" s="210">
        <v>502</v>
      </c>
      <c r="C113" s="211" t="str">
        <f t="shared" si="2"/>
        <v>MEC502</v>
      </c>
      <c r="D113" s="212" t="s">
        <v>313</v>
      </c>
      <c r="E113" s="210">
        <v>3</v>
      </c>
      <c r="F113" s="210"/>
      <c r="G113" s="210"/>
    </row>
    <row r="114" spans="1:7">
      <c r="A114" s="210" t="s">
        <v>298</v>
      </c>
      <c r="B114" s="210">
        <v>501</v>
      </c>
      <c r="C114" s="211" t="str">
        <f t="shared" si="2"/>
        <v>MEC501</v>
      </c>
      <c r="D114" s="212" t="s">
        <v>314</v>
      </c>
      <c r="E114" s="210">
        <v>3</v>
      </c>
      <c r="F114" s="210"/>
      <c r="G114" s="210"/>
    </row>
    <row r="115" spans="1:7">
      <c r="A115" s="210" t="s">
        <v>171</v>
      </c>
      <c r="B115" s="210">
        <v>631</v>
      </c>
      <c r="C115" s="211" t="str">
        <f t="shared" si="2"/>
        <v>ACC631</v>
      </c>
      <c r="D115" s="212" t="s">
        <v>175</v>
      </c>
      <c r="E115" s="210">
        <v>3</v>
      </c>
      <c r="F115" s="210"/>
      <c r="G115" s="210"/>
    </row>
    <row r="116" spans="1:7">
      <c r="A116" s="210" t="s">
        <v>315</v>
      </c>
      <c r="B116" s="210">
        <v>671</v>
      </c>
      <c r="C116" s="211" t="str">
        <f t="shared" si="2"/>
        <v>CIE-A671</v>
      </c>
      <c r="D116" s="212" t="s">
        <v>316</v>
      </c>
      <c r="E116" s="210">
        <v>3</v>
      </c>
      <c r="F116" s="210"/>
      <c r="G116" s="210"/>
    </row>
    <row r="117" spans="1:7">
      <c r="A117" s="210" t="s">
        <v>317</v>
      </c>
      <c r="B117" s="210">
        <v>605</v>
      </c>
      <c r="C117" s="211" t="str">
        <f t="shared" si="2"/>
        <v>ACC-A605</v>
      </c>
      <c r="D117" s="212" t="s">
        <v>216</v>
      </c>
      <c r="E117" s="210">
        <v>3</v>
      </c>
      <c r="F117" s="210"/>
      <c r="G117" s="210"/>
    </row>
    <row r="118" spans="1:7">
      <c r="A118" s="210" t="s">
        <v>318</v>
      </c>
      <c r="B118" s="210">
        <v>601</v>
      </c>
      <c r="C118" s="211" t="str">
        <f t="shared" si="2"/>
        <v>MGO-A601</v>
      </c>
      <c r="D118" s="212" t="s">
        <v>307</v>
      </c>
      <c r="E118" s="210">
        <v>3</v>
      </c>
      <c r="F118" s="210"/>
      <c r="G118" s="210"/>
    </row>
    <row r="119" spans="1:7">
      <c r="A119" s="210" t="s">
        <v>319</v>
      </c>
      <c r="B119" s="210">
        <v>606</v>
      </c>
      <c r="C119" s="211" t="str">
        <f t="shared" si="2"/>
        <v>BNK-A606</v>
      </c>
      <c r="D119" s="212" t="s">
        <v>320</v>
      </c>
      <c r="E119" s="210">
        <v>3</v>
      </c>
      <c r="F119" s="210"/>
      <c r="G119" s="210"/>
    </row>
    <row r="120" spans="1:7">
      <c r="A120" s="210" t="s">
        <v>185</v>
      </c>
      <c r="B120" s="210">
        <v>669</v>
      </c>
      <c r="C120" s="211" t="str">
        <f t="shared" si="2"/>
        <v>CS669</v>
      </c>
      <c r="D120" s="212" t="s">
        <v>194</v>
      </c>
      <c r="E120" s="210">
        <v>3</v>
      </c>
      <c r="F120" s="210"/>
      <c r="G120" s="210"/>
    </row>
    <row r="121" spans="1:7">
      <c r="A121" s="210" t="s">
        <v>321</v>
      </c>
      <c r="B121" s="210">
        <v>641</v>
      </c>
      <c r="C121" s="211" t="str">
        <f t="shared" si="2"/>
        <v>CS-A641</v>
      </c>
      <c r="D121" s="212" t="s">
        <v>189</v>
      </c>
      <c r="E121" s="210">
        <v>3</v>
      </c>
      <c r="F121" s="210"/>
      <c r="G121" s="210"/>
    </row>
    <row r="122" spans="1:7">
      <c r="A122" s="210" t="s">
        <v>322</v>
      </c>
      <c r="B122" s="210">
        <v>614</v>
      </c>
      <c r="C122" s="211" t="str">
        <f t="shared" si="2"/>
        <v>MEC-A614</v>
      </c>
      <c r="D122" s="212" t="s">
        <v>323</v>
      </c>
      <c r="E122" s="210">
        <v>3</v>
      </c>
      <c r="F122" s="210"/>
      <c r="G122" s="210"/>
    </row>
    <row r="123" spans="1:7">
      <c r="A123" s="210" t="s">
        <v>324</v>
      </c>
      <c r="B123" s="210">
        <v>600</v>
      </c>
      <c r="C123" s="211" t="str">
        <f t="shared" si="2"/>
        <v>PHI-A600</v>
      </c>
      <c r="D123" s="212" t="s">
        <v>236</v>
      </c>
      <c r="E123" s="210">
        <v>2</v>
      </c>
      <c r="F123" s="210"/>
      <c r="G123" s="210"/>
    </row>
    <row r="124" spans="1:7">
      <c r="A124" s="210" t="s">
        <v>178</v>
      </c>
      <c r="B124" s="210">
        <v>655</v>
      </c>
      <c r="C124" s="211" t="str">
        <f t="shared" si="2"/>
        <v>AUD655</v>
      </c>
      <c r="D124" s="212" t="s">
        <v>325</v>
      </c>
      <c r="E124" s="210">
        <v>3</v>
      </c>
      <c r="F124" s="210"/>
      <c r="G124" s="210"/>
    </row>
    <row r="125" spans="1:7">
      <c r="A125" s="210" t="s">
        <v>178</v>
      </c>
      <c r="B125" s="210">
        <v>602</v>
      </c>
      <c r="C125" s="211" t="str">
        <f t="shared" si="2"/>
        <v>AUD602</v>
      </c>
      <c r="D125" s="212" t="s">
        <v>182</v>
      </c>
      <c r="E125" s="210">
        <v>3</v>
      </c>
      <c r="F125" s="210"/>
      <c r="G125" s="210"/>
    </row>
    <row r="126" spans="1:7">
      <c r="A126" s="210" t="s">
        <v>185</v>
      </c>
      <c r="B126" s="210">
        <v>641</v>
      </c>
      <c r="C126" s="211" t="str">
        <f t="shared" si="2"/>
        <v>CS641</v>
      </c>
      <c r="D126" s="212" t="s">
        <v>189</v>
      </c>
      <c r="E126" s="210">
        <v>3</v>
      </c>
      <c r="F126" s="210"/>
      <c r="G126" s="210"/>
    </row>
    <row r="127" spans="1:7">
      <c r="A127" s="210" t="s">
        <v>227</v>
      </c>
      <c r="B127" s="210">
        <v>705</v>
      </c>
      <c r="C127" s="211" t="str">
        <f t="shared" si="2"/>
        <v>MGO705</v>
      </c>
      <c r="D127" s="212" t="s">
        <v>237</v>
      </c>
      <c r="E127" s="210">
        <v>3</v>
      </c>
      <c r="F127" s="210"/>
      <c r="G127" s="210"/>
    </row>
    <row r="128" spans="1:7">
      <c r="A128" s="210" t="s">
        <v>178</v>
      </c>
      <c r="B128" s="210">
        <v>611</v>
      </c>
      <c r="C128" s="211" t="str">
        <f t="shared" si="2"/>
        <v>AUD611</v>
      </c>
      <c r="D128" s="212" t="s">
        <v>180</v>
      </c>
      <c r="E128" s="210">
        <v>3</v>
      </c>
      <c r="F128" s="210"/>
      <c r="G128" s="210"/>
    </row>
    <row r="129" spans="1:7">
      <c r="A129" s="210" t="s">
        <v>217</v>
      </c>
      <c r="B129" s="210">
        <v>652</v>
      </c>
      <c r="C129" s="211" t="str">
        <f t="shared" si="2"/>
        <v>IS652</v>
      </c>
      <c r="D129" s="212" t="s">
        <v>220</v>
      </c>
      <c r="E129" s="210">
        <v>3</v>
      </c>
      <c r="F129" s="210"/>
      <c r="G129" s="210"/>
    </row>
    <row r="130" spans="1:7">
      <c r="A130" s="210" t="s">
        <v>227</v>
      </c>
      <c r="B130" s="210">
        <v>705</v>
      </c>
      <c r="C130" s="211" t="str">
        <f t="shared" si="2"/>
        <v>MGO705</v>
      </c>
      <c r="D130" s="212" t="s">
        <v>237</v>
      </c>
      <c r="E130" s="210">
        <v>3</v>
      </c>
      <c r="F130" s="210"/>
      <c r="G130" s="210"/>
    </row>
    <row r="131" spans="1:7">
      <c r="A131" s="210" t="s">
        <v>207</v>
      </c>
      <c r="B131" s="210">
        <v>703</v>
      </c>
      <c r="C131" s="211" t="str">
        <f t="shared" si="2"/>
        <v>FIN703</v>
      </c>
      <c r="D131" s="212" t="s">
        <v>214</v>
      </c>
      <c r="E131" s="210">
        <v>3</v>
      </c>
      <c r="F131" s="210"/>
      <c r="G131" s="210"/>
    </row>
    <row r="132" spans="1:7">
      <c r="A132" s="210" t="s">
        <v>296</v>
      </c>
      <c r="B132" s="210">
        <v>606</v>
      </c>
      <c r="C132" s="211" t="str">
        <f t="shared" si="2"/>
        <v>BNK606</v>
      </c>
      <c r="D132" s="212" t="s">
        <v>326</v>
      </c>
      <c r="E132" s="210">
        <v>3</v>
      </c>
      <c r="F132" s="210"/>
      <c r="G132" s="210"/>
    </row>
    <row r="133" spans="1:7">
      <c r="A133" s="210" t="s">
        <v>207</v>
      </c>
      <c r="B133" s="210">
        <v>580</v>
      </c>
      <c r="C133" s="211" t="str">
        <f t="shared" si="2"/>
        <v>FIN580</v>
      </c>
      <c r="D133" s="212" t="s">
        <v>327</v>
      </c>
      <c r="E133" s="210">
        <v>3</v>
      </c>
      <c r="F133" s="210"/>
      <c r="G133" s="210"/>
    </row>
    <row r="134" spans="1:7">
      <c r="A134" s="210" t="s">
        <v>296</v>
      </c>
      <c r="B134" s="210">
        <v>606</v>
      </c>
      <c r="C134" s="211" t="str">
        <f t="shared" si="2"/>
        <v>BNK606</v>
      </c>
      <c r="D134" s="212" t="s">
        <v>320</v>
      </c>
      <c r="E134" s="210">
        <v>3</v>
      </c>
      <c r="F134" s="210"/>
      <c r="G134" s="210"/>
    </row>
    <row r="135" spans="1:7">
      <c r="A135" s="210" t="s">
        <v>171</v>
      </c>
      <c r="B135" s="210">
        <v>552</v>
      </c>
      <c r="C135" s="211" t="str">
        <f t="shared" si="2"/>
        <v>ACC552</v>
      </c>
      <c r="D135" s="212" t="s">
        <v>173</v>
      </c>
      <c r="E135" s="210">
        <v>3</v>
      </c>
      <c r="F135" s="210"/>
      <c r="G135" s="210"/>
    </row>
    <row r="136" spans="1:7">
      <c r="A136" s="210" t="s">
        <v>178</v>
      </c>
      <c r="B136" s="210">
        <v>602</v>
      </c>
      <c r="C136" s="211" t="str">
        <f t="shared" si="2"/>
        <v>AUD602</v>
      </c>
      <c r="D136" s="212" t="s">
        <v>182</v>
      </c>
      <c r="E136" s="210">
        <v>3</v>
      </c>
      <c r="F136" s="210"/>
      <c r="G136" s="210"/>
    </row>
    <row r="137" spans="1:7">
      <c r="A137" s="210" t="s">
        <v>230</v>
      </c>
      <c r="B137" s="210">
        <v>703</v>
      </c>
      <c r="C137" s="211" t="str">
        <f t="shared" si="2"/>
        <v>MKT703</v>
      </c>
      <c r="D137" s="212" t="s">
        <v>328</v>
      </c>
      <c r="E137" s="210">
        <v>3</v>
      </c>
      <c r="F137" s="210"/>
      <c r="G137" s="210"/>
    </row>
    <row r="138" spans="1:7">
      <c r="A138" s="210" t="s">
        <v>207</v>
      </c>
      <c r="B138" s="210">
        <v>600</v>
      </c>
      <c r="C138" s="211" t="str">
        <f t="shared" si="2"/>
        <v>FIN600</v>
      </c>
      <c r="D138" s="212" t="s">
        <v>209</v>
      </c>
      <c r="E138" s="210">
        <v>3</v>
      </c>
      <c r="F138" s="210"/>
      <c r="G138" s="210"/>
    </row>
    <row r="139" spans="1:7">
      <c r="A139" s="210" t="s">
        <v>171</v>
      </c>
      <c r="B139" s="210">
        <v>602</v>
      </c>
      <c r="C139" s="211" t="str">
        <f t="shared" si="2"/>
        <v>ACC602</v>
      </c>
      <c r="D139" s="212" t="s">
        <v>329</v>
      </c>
      <c r="E139" s="210">
        <v>2</v>
      </c>
      <c r="F139" s="210"/>
      <c r="G139" s="210"/>
    </row>
    <row r="140" spans="1:7">
      <c r="A140" s="210" t="s">
        <v>317</v>
      </c>
      <c r="B140" s="210">
        <v>621</v>
      </c>
      <c r="C140" s="211" t="str">
        <f t="shared" si="2"/>
        <v>ACC-A621</v>
      </c>
      <c r="D140" s="212" t="s">
        <v>345</v>
      </c>
      <c r="E140" s="210">
        <v>3</v>
      </c>
      <c r="F140" s="210"/>
      <c r="G140" s="210"/>
    </row>
    <row r="141" spans="1:7">
      <c r="A141" s="248" t="s">
        <v>292</v>
      </c>
      <c r="B141" s="249">
        <v>100</v>
      </c>
      <c r="C141" s="250" t="s">
        <v>347</v>
      </c>
      <c r="D141" s="251" t="s">
        <v>348</v>
      </c>
      <c r="E141" s="252">
        <v>2</v>
      </c>
    </row>
    <row r="142" spans="1:7">
      <c r="A142" s="248" t="s">
        <v>349</v>
      </c>
      <c r="B142" s="249">
        <v>302</v>
      </c>
      <c r="C142" s="250" t="s">
        <v>350</v>
      </c>
      <c r="D142" s="251" t="s">
        <v>351</v>
      </c>
      <c r="E142" s="252">
        <v>2</v>
      </c>
    </row>
    <row r="143" spans="1:7">
      <c r="A143" s="248" t="s">
        <v>349</v>
      </c>
      <c r="B143" s="249">
        <v>201</v>
      </c>
      <c r="C143" s="250" t="s">
        <v>352</v>
      </c>
      <c r="D143" s="251" t="s">
        <v>353</v>
      </c>
      <c r="E143" s="252">
        <v>2</v>
      </c>
    </row>
    <row r="144" spans="1:7">
      <c r="A144" s="248" t="s">
        <v>354</v>
      </c>
      <c r="B144" s="249">
        <v>201</v>
      </c>
      <c r="C144" s="250" t="s">
        <v>355</v>
      </c>
      <c r="D144" s="251" t="s">
        <v>356</v>
      </c>
      <c r="E144" s="252">
        <v>2</v>
      </c>
    </row>
    <row r="145" spans="1:5">
      <c r="A145" s="248" t="s">
        <v>354</v>
      </c>
      <c r="B145" s="249">
        <v>202</v>
      </c>
      <c r="C145" s="250" t="s">
        <v>357</v>
      </c>
      <c r="D145" s="251" t="s">
        <v>358</v>
      </c>
      <c r="E145" s="252">
        <v>2</v>
      </c>
    </row>
    <row r="146" spans="1:5">
      <c r="A146" s="248" t="s">
        <v>354</v>
      </c>
      <c r="B146" s="249">
        <v>203</v>
      </c>
      <c r="C146" s="250" t="s">
        <v>359</v>
      </c>
      <c r="D146" s="251" t="s">
        <v>360</v>
      </c>
      <c r="E146" s="252">
        <v>2</v>
      </c>
    </row>
    <row r="147" spans="1:5">
      <c r="A147" s="248" t="s">
        <v>361</v>
      </c>
      <c r="B147" s="249">
        <v>221</v>
      </c>
      <c r="C147" s="250" t="s">
        <v>362</v>
      </c>
      <c r="D147" s="251" t="s">
        <v>363</v>
      </c>
      <c r="E147" s="252">
        <v>2</v>
      </c>
    </row>
    <row r="148" spans="1:5">
      <c r="A148" s="248" t="s">
        <v>364</v>
      </c>
      <c r="B148" s="249">
        <v>151</v>
      </c>
      <c r="C148" s="250" t="s">
        <v>365</v>
      </c>
      <c r="D148" s="251" t="s">
        <v>366</v>
      </c>
      <c r="E148" s="252">
        <v>2</v>
      </c>
    </row>
    <row r="149" spans="1:5">
      <c r="A149" s="248" t="s">
        <v>367</v>
      </c>
      <c r="B149" s="249">
        <v>250</v>
      </c>
      <c r="C149" s="250" t="s">
        <v>368</v>
      </c>
      <c r="D149" s="251" t="s">
        <v>369</v>
      </c>
      <c r="E149" s="252">
        <v>2</v>
      </c>
    </row>
    <row r="150" spans="1:5">
      <c r="A150" s="248" t="s">
        <v>370</v>
      </c>
      <c r="B150" s="249">
        <v>323</v>
      </c>
      <c r="C150" s="250" t="s">
        <v>371</v>
      </c>
      <c r="D150" s="251" t="s">
        <v>372</v>
      </c>
      <c r="E150" s="252">
        <v>1</v>
      </c>
    </row>
    <row r="151" spans="1:5">
      <c r="A151" s="248" t="s">
        <v>373</v>
      </c>
      <c r="B151" s="249">
        <v>413</v>
      </c>
      <c r="C151" s="250" t="s">
        <v>374</v>
      </c>
      <c r="D151" s="251" t="s">
        <v>375</v>
      </c>
      <c r="E151" s="252">
        <v>1</v>
      </c>
    </row>
    <row r="152" spans="1:5">
      <c r="A152" s="248" t="s">
        <v>376</v>
      </c>
      <c r="B152" s="249">
        <v>251</v>
      </c>
      <c r="C152" s="250" t="s">
        <v>377</v>
      </c>
      <c r="D152" s="251" t="s">
        <v>378</v>
      </c>
      <c r="E152" s="252">
        <v>2</v>
      </c>
    </row>
    <row r="153" spans="1:5">
      <c r="A153" s="248" t="s">
        <v>379</v>
      </c>
      <c r="B153" s="249">
        <v>251</v>
      </c>
      <c r="C153" s="250" t="s">
        <v>380</v>
      </c>
      <c r="D153" s="251" t="s">
        <v>381</v>
      </c>
      <c r="E153" s="252">
        <v>2</v>
      </c>
    </row>
    <row r="154" spans="1:5">
      <c r="A154" s="248" t="s">
        <v>382</v>
      </c>
      <c r="B154" s="249">
        <v>250</v>
      </c>
      <c r="C154" s="250" t="s">
        <v>383</v>
      </c>
      <c r="D154" s="251" t="s">
        <v>384</v>
      </c>
      <c r="E154" s="252">
        <v>2</v>
      </c>
    </row>
    <row r="155" spans="1:5">
      <c r="A155" s="248" t="s">
        <v>364</v>
      </c>
      <c r="B155" s="249">
        <v>413</v>
      </c>
      <c r="C155" s="250" t="s">
        <v>385</v>
      </c>
      <c r="D155" s="251" t="s">
        <v>386</v>
      </c>
      <c r="E155" s="252">
        <v>1</v>
      </c>
    </row>
    <row r="156" spans="1:5">
      <c r="A156" s="248" t="s">
        <v>387</v>
      </c>
      <c r="B156" s="249">
        <v>362</v>
      </c>
      <c r="C156" s="250" t="s">
        <v>388</v>
      </c>
      <c r="D156" s="251" t="s">
        <v>389</v>
      </c>
      <c r="E156" s="252">
        <v>2</v>
      </c>
    </row>
    <row r="157" spans="1:5">
      <c r="A157" s="248" t="s">
        <v>390</v>
      </c>
      <c r="B157" s="249">
        <v>100</v>
      </c>
      <c r="C157" s="250" t="s">
        <v>391</v>
      </c>
      <c r="D157" s="251" t="s">
        <v>392</v>
      </c>
      <c r="E157" s="252">
        <v>3</v>
      </c>
    </row>
    <row r="158" spans="1:5">
      <c r="A158" s="248" t="s">
        <v>393</v>
      </c>
      <c r="B158" s="249">
        <v>246</v>
      </c>
      <c r="C158" s="250" t="s">
        <v>394</v>
      </c>
      <c r="D158" s="251" t="s">
        <v>395</v>
      </c>
      <c r="E158" s="252">
        <v>3</v>
      </c>
    </row>
    <row r="159" spans="1:5">
      <c r="A159" s="248" t="s">
        <v>393</v>
      </c>
      <c r="B159" s="249">
        <v>316</v>
      </c>
      <c r="C159" s="250" t="s">
        <v>396</v>
      </c>
      <c r="D159" s="251" t="s">
        <v>397</v>
      </c>
      <c r="E159" s="252">
        <v>3</v>
      </c>
    </row>
    <row r="160" spans="1:5">
      <c r="A160" s="248" t="s">
        <v>393</v>
      </c>
      <c r="B160" s="249">
        <v>311</v>
      </c>
      <c r="C160" s="250" t="s">
        <v>398</v>
      </c>
      <c r="D160" s="251" t="s">
        <v>399</v>
      </c>
      <c r="E160" s="252">
        <v>4</v>
      </c>
    </row>
    <row r="161" spans="1:5">
      <c r="A161" s="248" t="s">
        <v>393</v>
      </c>
      <c r="B161" s="249">
        <v>252</v>
      </c>
      <c r="C161" s="250" t="s">
        <v>400</v>
      </c>
      <c r="D161" s="251" t="s">
        <v>401</v>
      </c>
      <c r="E161" s="252">
        <v>3</v>
      </c>
    </row>
    <row r="162" spans="1:5">
      <c r="A162" s="248" t="s">
        <v>393</v>
      </c>
      <c r="B162" s="249">
        <v>303</v>
      </c>
      <c r="C162" s="250" t="s">
        <v>402</v>
      </c>
      <c r="D162" s="251" t="s">
        <v>403</v>
      </c>
      <c r="E162" s="252">
        <v>3</v>
      </c>
    </row>
    <row r="163" spans="1:5">
      <c r="A163" s="248" t="s">
        <v>390</v>
      </c>
      <c r="B163" s="249">
        <v>214</v>
      </c>
      <c r="C163" s="250" t="s">
        <v>404</v>
      </c>
      <c r="D163" s="251" t="s">
        <v>405</v>
      </c>
      <c r="E163" s="252">
        <v>3</v>
      </c>
    </row>
    <row r="164" spans="1:5">
      <c r="A164" s="248" t="s">
        <v>390</v>
      </c>
      <c r="B164" s="249">
        <v>252</v>
      </c>
      <c r="C164" s="250" t="s">
        <v>406</v>
      </c>
      <c r="D164" s="251" t="s">
        <v>407</v>
      </c>
      <c r="E164" s="252">
        <v>3</v>
      </c>
    </row>
    <row r="165" spans="1:5">
      <c r="A165" s="248" t="s">
        <v>390</v>
      </c>
      <c r="B165" s="249">
        <v>450</v>
      </c>
      <c r="C165" s="250" t="s">
        <v>408</v>
      </c>
      <c r="D165" s="251" t="s">
        <v>409</v>
      </c>
      <c r="E165" s="252">
        <v>3</v>
      </c>
    </row>
    <row r="166" spans="1:5">
      <c r="A166" s="248" t="s">
        <v>390</v>
      </c>
      <c r="B166" s="249">
        <v>451</v>
      </c>
      <c r="C166" s="250" t="s">
        <v>410</v>
      </c>
      <c r="D166" s="251" t="s">
        <v>411</v>
      </c>
      <c r="E166" s="252">
        <v>3</v>
      </c>
    </row>
    <row r="167" spans="1:5">
      <c r="A167" s="248" t="s">
        <v>393</v>
      </c>
      <c r="B167" s="249">
        <v>445</v>
      </c>
      <c r="C167" s="250" t="s">
        <v>412</v>
      </c>
      <c r="D167" s="251" t="s">
        <v>413</v>
      </c>
      <c r="E167" s="252">
        <v>3</v>
      </c>
    </row>
    <row r="168" spans="1:5">
      <c r="A168" s="248" t="s">
        <v>390</v>
      </c>
      <c r="B168" s="249">
        <v>445</v>
      </c>
      <c r="C168" s="250" t="s">
        <v>414</v>
      </c>
      <c r="D168" s="251" t="s">
        <v>415</v>
      </c>
      <c r="E168" s="252">
        <v>3</v>
      </c>
    </row>
    <row r="169" spans="1:5">
      <c r="A169" s="248" t="s">
        <v>390</v>
      </c>
      <c r="B169" s="249">
        <v>403</v>
      </c>
      <c r="C169" s="250" t="s">
        <v>416</v>
      </c>
      <c r="D169" s="251" t="s">
        <v>417</v>
      </c>
      <c r="E169" s="252">
        <v>4</v>
      </c>
    </row>
    <row r="170" spans="1:5">
      <c r="A170" s="248" t="s">
        <v>418</v>
      </c>
      <c r="B170" s="249">
        <v>432</v>
      </c>
      <c r="C170" s="250" t="s">
        <v>419</v>
      </c>
      <c r="D170" s="251" t="s">
        <v>420</v>
      </c>
      <c r="E170" s="252">
        <v>3</v>
      </c>
    </row>
    <row r="171" spans="1:5">
      <c r="A171" s="248" t="s">
        <v>390</v>
      </c>
      <c r="B171" s="249">
        <v>433</v>
      </c>
      <c r="C171" s="250" t="s">
        <v>421</v>
      </c>
      <c r="D171" s="251" t="s">
        <v>422</v>
      </c>
      <c r="E171" s="252">
        <v>3</v>
      </c>
    </row>
    <row r="172" spans="1:5">
      <c r="A172" s="248" t="s">
        <v>390</v>
      </c>
      <c r="B172" s="249">
        <v>303</v>
      </c>
      <c r="C172" s="250" t="s">
        <v>423</v>
      </c>
      <c r="D172" s="251" t="s">
        <v>424</v>
      </c>
      <c r="E172" s="252">
        <v>3</v>
      </c>
    </row>
    <row r="173" spans="1:5">
      <c r="A173" s="248" t="s">
        <v>393</v>
      </c>
      <c r="B173" s="249">
        <v>462</v>
      </c>
      <c r="C173" s="250" t="s">
        <v>425</v>
      </c>
      <c r="D173" s="251" t="s">
        <v>426</v>
      </c>
      <c r="E173" s="252">
        <v>3</v>
      </c>
    </row>
    <row r="174" spans="1:5">
      <c r="A174" s="248" t="s">
        <v>418</v>
      </c>
      <c r="B174" s="249">
        <v>100</v>
      </c>
      <c r="C174" s="250" t="s">
        <v>427</v>
      </c>
      <c r="D174" s="251" t="s">
        <v>428</v>
      </c>
      <c r="E174" s="252">
        <v>3</v>
      </c>
    </row>
    <row r="175" spans="1:5">
      <c r="A175" s="248" t="s">
        <v>418</v>
      </c>
      <c r="B175" s="249">
        <v>251</v>
      </c>
      <c r="C175" s="250" t="s">
        <v>429</v>
      </c>
      <c r="D175" s="251" t="s">
        <v>430</v>
      </c>
      <c r="E175" s="252">
        <v>3</v>
      </c>
    </row>
    <row r="176" spans="1:5">
      <c r="A176" s="248" t="s">
        <v>418</v>
      </c>
      <c r="B176" s="249">
        <v>246</v>
      </c>
      <c r="C176" s="250" t="s">
        <v>431</v>
      </c>
      <c r="D176" s="251" t="s">
        <v>395</v>
      </c>
      <c r="E176" s="252">
        <v>3</v>
      </c>
    </row>
    <row r="177" spans="1:5">
      <c r="A177" s="248" t="s">
        <v>418</v>
      </c>
      <c r="B177" s="249">
        <v>450</v>
      </c>
      <c r="C177" s="250" t="s">
        <v>432</v>
      </c>
      <c r="D177" s="251" t="s">
        <v>433</v>
      </c>
      <c r="E177" s="252">
        <v>3</v>
      </c>
    </row>
    <row r="178" spans="1:5">
      <c r="A178" s="248" t="s">
        <v>418</v>
      </c>
      <c r="B178" s="249">
        <v>451</v>
      </c>
      <c r="C178" s="250" t="s">
        <v>434</v>
      </c>
      <c r="D178" s="251" t="s">
        <v>435</v>
      </c>
      <c r="E178" s="252">
        <v>3</v>
      </c>
    </row>
    <row r="179" spans="1:5">
      <c r="A179" s="248" t="s">
        <v>418</v>
      </c>
      <c r="B179" s="249">
        <v>445</v>
      </c>
      <c r="C179" s="250" t="s">
        <v>436</v>
      </c>
      <c r="D179" s="251" t="s">
        <v>413</v>
      </c>
      <c r="E179" s="252">
        <v>3</v>
      </c>
    </row>
    <row r="180" spans="1:5">
      <c r="A180" s="248" t="s">
        <v>418</v>
      </c>
      <c r="B180" s="249">
        <v>403</v>
      </c>
      <c r="C180" s="250" t="s">
        <v>437</v>
      </c>
      <c r="D180" s="251" t="s">
        <v>438</v>
      </c>
      <c r="E180" s="252">
        <v>3</v>
      </c>
    </row>
    <row r="181" spans="1:5">
      <c r="A181" s="248" t="s">
        <v>418</v>
      </c>
      <c r="B181" s="249">
        <v>482</v>
      </c>
      <c r="C181" s="250" t="s">
        <v>439</v>
      </c>
      <c r="D181" s="251" t="s">
        <v>440</v>
      </c>
      <c r="E181" s="252">
        <v>3</v>
      </c>
    </row>
    <row r="182" spans="1:5">
      <c r="A182" s="248" t="s">
        <v>418</v>
      </c>
      <c r="B182" s="249">
        <v>401</v>
      </c>
      <c r="C182" s="250" t="s">
        <v>441</v>
      </c>
      <c r="D182" s="251" t="s">
        <v>442</v>
      </c>
      <c r="E182" s="252">
        <v>3</v>
      </c>
    </row>
    <row r="183" spans="1:5">
      <c r="A183" s="248" t="s">
        <v>393</v>
      </c>
      <c r="B183" s="249">
        <v>450</v>
      </c>
      <c r="C183" s="250" t="s">
        <v>443</v>
      </c>
      <c r="D183" s="251" t="s">
        <v>444</v>
      </c>
      <c r="E183" s="252">
        <v>3</v>
      </c>
    </row>
    <row r="184" spans="1:5">
      <c r="A184" s="248" t="s">
        <v>393</v>
      </c>
      <c r="B184" s="249">
        <v>451</v>
      </c>
      <c r="C184" s="250" t="s">
        <v>445</v>
      </c>
      <c r="D184" s="251" t="s">
        <v>446</v>
      </c>
      <c r="E184" s="252">
        <v>3</v>
      </c>
    </row>
    <row r="185" spans="1:5">
      <c r="A185" s="248" t="s">
        <v>393</v>
      </c>
      <c r="B185" s="249">
        <v>376</v>
      </c>
      <c r="C185" s="250" t="s">
        <v>447</v>
      </c>
      <c r="D185" s="251" t="s">
        <v>448</v>
      </c>
      <c r="E185" s="252">
        <v>3</v>
      </c>
    </row>
    <row r="186" spans="1:5">
      <c r="A186" s="248" t="s">
        <v>393</v>
      </c>
      <c r="B186" s="249">
        <v>426</v>
      </c>
      <c r="C186" s="250" t="s">
        <v>449</v>
      </c>
      <c r="D186" s="251" t="s">
        <v>450</v>
      </c>
      <c r="E186" s="252">
        <v>3</v>
      </c>
    </row>
    <row r="187" spans="1:5">
      <c r="A187" s="248" t="s">
        <v>393</v>
      </c>
      <c r="B187" s="249">
        <v>427</v>
      </c>
      <c r="C187" s="250" t="s">
        <v>451</v>
      </c>
      <c r="D187" s="251" t="s">
        <v>452</v>
      </c>
      <c r="E187" s="252">
        <v>3</v>
      </c>
    </row>
    <row r="188" spans="1:5">
      <c r="A188" s="248" t="s">
        <v>393</v>
      </c>
      <c r="B188" s="249">
        <v>477</v>
      </c>
      <c r="C188" s="250" t="s">
        <v>453</v>
      </c>
      <c r="D188" s="251" t="s">
        <v>454</v>
      </c>
      <c r="E188" s="252">
        <v>3</v>
      </c>
    </row>
    <row r="189" spans="1:5">
      <c r="A189" s="248" t="s">
        <v>393</v>
      </c>
      <c r="B189" s="249">
        <v>428</v>
      </c>
      <c r="C189" s="250" t="s">
        <v>455</v>
      </c>
      <c r="D189" s="251" t="s">
        <v>456</v>
      </c>
      <c r="E189" s="252">
        <v>2</v>
      </c>
    </row>
    <row r="190" spans="1:5">
      <c r="A190" s="248" t="s">
        <v>393</v>
      </c>
      <c r="B190" s="249">
        <v>429</v>
      </c>
      <c r="C190" s="250" t="s">
        <v>457</v>
      </c>
      <c r="D190" s="251" t="s">
        <v>458</v>
      </c>
      <c r="E190" s="252">
        <v>2</v>
      </c>
    </row>
    <row r="191" spans="1:5">
      <c r="A191" s="248" t="s">
        <v>393</v>
      </c>
      <c r="B191" s="249">
        <v>480</v>
      </c>
      <c r="C191" s="250" t="s">
        <v>459</v>
      </c>
      <c r="D191" s="251" t="s">
        <v>460</v>
      </c>
      <c r="E191" s="252">
        <v>3</v>
      </c>
    </row>
    <row r="192" spans="1:5">
      <c r="A192" s="248" t="s">
        <v>461</v>
      </c>
      <c r="B192" s="249">
        <v>151</v>
      </c>
      <c r="C192" s="250" t="s">
        <v>462</v>
      </c>
      <c r="D192" s="251" t="s">
        <v>463</v>
      </c>
      <c r="E192" s="252">
        <v>3</v>
      </c>
    </row>
    <row r="193" spans="1:5">
      <c r="A193" s="248" t="s">
        <v>461</v>
      </c>
      <c r="B193" s="249">
        <v>152</v>
      </c>
      <c r="C193" s="250" t="s">
        <v>464</v>
      </c>
      <c r="D193" s="251" t="s">
        <v>465</v>
      </c>
      <c r="E193" s="252">
        <v>3</v>
      </c>
    </row>
    <row r="194" spans="1:5">
      <c r="A194" s="248" t="s">
        <v>466</v>
      </c>
      <c r="B194" s="249">
        <v>301</v>
      </c>
      <c r="C194" s="250" t="s">
        <v>467</v>
      </c>
      <c r="D194" s="251" t="s">
        <v>468</v>
      </c>
      <c r="E194" s="252">
        <v>3</v>
      </c>
    </row>
    <row r="195" spans="1:5">
      <c r="A195" s="248" t="s">
        <v>469</v>
      </c>
      <c r="B195" s="249">
        <v>201</v>
      </c>
      <c r="C195" s="250" t="s">
        <v>470</v>
      </c>
      <c r="D195" s="251" t="s">
        <v>471</v>
      </c>
      <c r="E195" s="252">
        <v>2</v>
      </c>
    </row>
    <row r="196" spans="1:5">
      <c r="A196" s="248" t="s">
        <v>469</v>
      </c>
      <c r="B196" s="249">
        <v>403</v>
      </c>
      <c r="C196" s="250" t="s">
        <v>472</v>
      </c>
      <c r="D196" s="251" t="s">
        <v>473</v>
      </c>
      <c r="E196" s="252">
        <v>3</v>
      </c>
    </row>
    <row r="197" spans="1:5">
      <c r="A197" s="248" t="s">
        <v>474</v>
      </c>
      <c r="B197" s="249">
        <v>201</v>
      </c>
      <c r="C197" s="250" t="s">
        <v>475</v>
      </c>
      <c r="D197" s="251" t="s">
        <v>476</v>
      </c>
      <c r="E197" s="252">
        <v>3</v>
      </c>
    </row>
    <row r="198" spans="1:5">
      <c r="A198" s="248" t="s">
        <v>474</v>
      </c>
      <c r="B198" s="249">
        <v>202</v>
      </c>
      <c r="C198" s="250" t="s">
        <v>477</v>
      </c>
      <c r="D198" s="251" t="s">
        <v>478</v>
      </c>
      <c r="E198" s="252">
        <v>3</v>
      </c>
    </row>
    <row r="199" spans="1:5">
      <c r="A199" s="248" t="s">
        <v>474</v>
      </c>
      <c r="B199" s="249">
        <v>301</v>
      </c>
      <c r="C199" s="250" t="s">
        <v>479</v>
      </c>
      <c r="D199" s="251" t="s">
        <v>480</v>
      </c>
      <c r="E199" s="252">
        <v>3</v>
      </c>
    </row>
    <row r="200" spans="1:5">
      <c r="A200" s="248" t="s">
        <v>481</v>
      </c>
      <c r="B200" s="249">
        <v>251</v>
      </c>
      <c r="C200" s="250" t="s">
        <v>482</v>
      </c>
      <c r="D200" s="251" t="s">
        <v>483</v>
      </c>
      <c r="E200" s="252">
        <v>3</v>
      </c>
    </row>
    <row r="201" spans="1:5">
      <c r="A201" s="248" t="s">
        <v>484</v>
      </c>
      <c r="B201" s="249">
        <v>301</v>
      </c>
      <c r="C201" s="250" t="s">
        <v>485</v>
      </c>
      <c r="D201" s="251" t="s">
        <v>486</v>
      </c>
      <c r="E201" s="252">
        <v>3</v>
      </c>
    </row>
    <row r="202" spans="1:5">
      <c r="A202" s="248" t="s">
        <v>487</v>
      </c>
      <c r="B202" s="249">
        <v>301</v>
      </c>
      <c r="C202" s="250" t="s">
        <v>488</v>
      </c>
      <c r="D202" s="251" t="s">
        <v>489</v>
      </c>
      <c r="E202" s="252">
        <v>3</v>
      </c>
    </row>
    <row r="203" spans="1:5">
      <c r="A203" s="248" t="s">
        <v>487</v>
      </c>
      <c r="B203" s="249">
        <v>271</v>
      </c>
      <c r="C203" s="250" t="s">
        <v>490</v>
      </c>
      <c r="D203" s="251" t="s">
        <v>491</v>
      </c>
      <c r="E203" s="252">
        <v>2</v>
      </c>
    </row>
    <row r="204" spans="1:5">
      <c r="A204" s="248" t="s">
        <v>487</v>
      </c>
      <c r="B204" s="249">
        <v>373</v>
      </c>
      <c r="C204" s="250" t="s">
        <v>492</v>
      </c>
      <c r="D204" s="251" t="s">
        <v>493</v>
      </c>
      <c r="E204" s="252">
        <v>3</v>
      </c>
    </row>
    <row r="205" spans="1:5">
      <c r="A205" s="248" t="s">
        <v>494</v>
      </c>
      <c r="B205" s="249">
        <v>351</v>
      </c>
      <c r="C205" s="250" t="s">
        <v>495</v>
      </c>
      <c r="D205" s="251" t="s">
        <v>496</v>
      </c>
      <c r="E205" s="252">
        <v>3</v>
      </c>
    </row>
    <row r="206" spans="1:5">
      <c r="A206" s="248" t="s">
        <v>481</v>
      </c>
      <c r="B206" s="249">
        <v>403</v>
      </c>
      <c r="C206" s="250" t="s">
        <v>497</v>
      </c>
      <c r="D206" s="251" t="s">
        <v>498</v>
      </c>
      <c r="E206" s="252">
        <v>3</v>
      </c>
    </row>
    <row r="207" spans="1:5">
      <c r="A207" s="248" t="s">
        <v>481</v>
      </c>
      <c r="B207" s="249">
        <v>364</v>
      </c>
      <c r="C207" s="250" t="s">
        <v>499</v>
      </c>
      <c r="D207" s="251" t="s">
        <v>500</v>
      </c>
      <c r="E207" s="252">
        <v>3</v>
      </c>
    </row>
    <row r="208" spans="1:5">
      <c r="A208" s="248" t="s">
        <v>501</v>
      </c>
      <c r="B208" s="249">
        <v>403</v>
      </c>
      <c r="C208" s="250" t="s">
        <v>502</v>
      </c>
      <c r="D208" s="251" t="s">
        <v>503</v>
      </c>
      <c r="E208" s="252">
        <v>2</v>
      </c>
    </row>
    <row r="209" spans="1:5">
      <c r="A209" s="248" t="s">
        <v>504</v>
      </c>
      <c r="B209" s="249">
        <v>384</v>
      </c>
      <c r="C209" s="250" t="s">
        <v>505</v>
      </c>
      <c r="D209" s="251" t="s">
        <v>506</v>
      </c>
      <c r="E209" s="252">
        <v>2</v>
      </c>
    </row>
    <row r="210" spans="1:5">
      <c r="A210" s="248" t="s">
        <v>487</v>
      </c>
      <c r="B210" s="249">
        <v>401</v>
      </c>
      <c r="C210" s="250" t="s">
        <v>507</v>
      </c>
      <c r="D210" s="251" t="s">
        <v>508</v>
      </c>
      <c r="E210" s="252">
        <v>3</v>
      </c>
    </row>
    <row r="211" spans="1:5">
      <c r="A211" s="248" t="s">
        <v>487</v>
      </c>
      <c r="B211" s="249">
        <v>402</v>
      </c>
      <c r="C211" s="250" t="s">
        <v>509</v>
      </c>
      <c r="D211" s="251" t="s">
        <v>510</v>
      </c>
      <c r="E211" s="252">
        <v>3</v>
      </c>
    </row>
    <row r="212" spans="1:5">
      <c r="A212" s="248" t="s">
        <v>487</v>
      </c>
      <c r="B212" s="249">
        <v>423</v>
      </c>
      <c r="C212" s="250" t="s">
        <v>511</v>
      </c>
      <c r="D212" s="251" t="s">
        <v>512</v>
      </c>
      <c r="E212" s="252">
        <v>3</v>
      </c>
    </row>
    <row r="213" spans="1:5">
      <c r="A213" s="248" t="s">
        <v>513</v>
      </c>
      <c r="B213" s="249">
        <v>406</v>
      </c>
      <c r="C213" s="250" t="s">
        <v>514</v>
      </c>
      <c r="D213" s="251" t="s">
        <v>515</v>
      </c>
      <c r="E213" s="252">
        <v>3</v>
      </c>
    </row>
    <row r="214" spans="1:5">
      <c r="A214" s="248" t="s">
        <v>516</v>
      </c>
      <c r="B214" s="249">
        <v>351</v>
      </c>
      <c r="C214" s="250" t="s">
        <v>517</v>
      </c>
      <c r="D214" s="251" t="s">
        <v>518</v>
      </c>
      <c r="E214" s="252">
        <v>3</v>
      </c>
    </row>
    <row r="215" spans="1:5">
      <c r="A215" s="248" t="s">
        <v>474</v>
      </c>
      <c r="B215" s="249">
        <v>421</v>
      </c>
      <c r="C215" s="250" t="s">
        <v>519</v>
      </c>
      <c r="D215" s="251" t="s">
        <v>520</v>
      </c>
      <c r="E215" s="252">
        <v>3</v>
      </c>
    </row>
    <row r="216" spans="1:5">
      <c r="A216" s="248" t="s">
        <v>487</v>
      </c>
      <c r="B216" s="249">
        <v>272</v>
      </c>
      <c r="C216" s="250" t="s">
        <v>521</v>
      </c>
      <c r="D216" s="251" t="s">
        <v>522</v>
      </c>
      <c r="E216" s="252">
        <v>2</v>
      </c>
    </row>
    <row r="217" spans="1:5">
      <c r="A217" s="248" t="s">
        <v>474</v>
      </c>
      <c r="B217" s="249">
        <v>303</v>
      </c>
      <c r="C217" s="250" t="s">
        <v>523</v>
      </c>
      <c r="D217" s="251" t="s">
        <v>524</v>
      </c>
      <c r="E217" s="252">
        <v>3</v>
      </c>
    </row>
    <row r="218" spans="1:5">
      <c r="A218" s="248" t="s">
        <v>474</v>
      </c>
      <c r="B218" s="249">
        <v>302</v>
      </c>
      <c r="C218" s="250" t="s">
        <v>525</v>
      </c>
      <c r="D218" s="251" t="s">
        <v>526</v>
      </c>
      <c r="E218" s="252">
        <v>2</v>
      </c>
    </row>
    <row r="219" spans="1:5">
      <c r="A219" s="248" t="s">
        <v>474</v>
      </c>
      <c r="B219" s="249">
        <v>304</v>
      </c>
      <c r="C219" s="250" t="s">
        <v>527</v>
      </c>
      <c r="D219" s="251" t="s">
        <v>528</v>
      </c>
      <c r="E219" s="252">
        <v>3</v>
      </c>
    </row>
    <row r="220" spans="1:5">
      <c r="A220" s="248" t="s">
        <v>149</v>
      </c>
      <c r="B220" s="249">
        <v>554</v>
      </c>
      <c r="C220" s="250" t="s">
        <v>529</v>
      </c>
      <c r="D220" s="251" t="s">
        <v>530</v>
      </c>
      <c r="E220" s="252">
        <v>2</v>
      </c>
    </row>
    <row r="221" spans="1:5">
      <c r="A221" s="248" t="s">
        <v>227</v>
      </c>
      <c r="B221" s="249">
        <v>703</v>
      </c>
      <c r="C221" s="250" t="s">
        <v>531</v>
      </c>
      <c r="D221" s="251" t="s">
        <v>532</v>
      </c>
      <c r="E221" s="252">
        <v>3</v>
      </c>
    </row>
    <row r="222" spans="1:5">
      <c r="A222" s="248" t="s">
        <v>207</v>
      </c>
      <c r="B222" s="249">
        <v>623</v>
      </c>
      <c r="C222" s="250" t="s">
        <v>533</v>
      </c>
      <c r="D222" s="251" t="s">
        <v>534</v>
      </c>
      <c r="E222" s="252">
        <v>3</v>
      </c>
    </row>
    <row r="223" spans="1:5">
      <c r="A223" s="248" t="s">
        <v>185</v>
      </c>
      <c r="B223" s="249">
        <v>616</v>
      </c>
      <c r="C223" s="250" t="s">
        <v>535</v>
      </c>
      <c r="D223" s="251" t="s">
        <v>536</v>
      </c>
      <c r="E223" s="252">
        <v>2</v>
      </c>
    </row>
    <row r="224" spans="1:5">
      <c r="A224" s="248" t="s">
        <v>185</v>
      </c>
      <c r="B224" s="249">
        <v>511</v>
      </c>
      <c r="C224" s="250" t="s">
        <v>537</v>
      </c>
      <c r="D224" s="251" t="s">
        <v>538</v>
      </c>
      <c r="E224" s="252">
        <v>3</v>
      </c>
    </row>
    <row r="225" spans="1:5">
      <c r="A225" s="248" t="s">
        <v>217</v>
      </c>
      <c r="B225" s="249">
        <v>701</v>
      </c>
      <c r="C225" s="250" t="s">
        <v>539</v>
      </c>
      <c r="D225" s="251" t="s">
        <v>540</v>
      </c>
      <c r="E225" s="252">
        <v>3</v>
      </c>
    </row>
    <row r="226" spans="1:5">
      <c r="A226" s="248" t="s">
        <v>185</v>
      </c>
      <c r="B226" s="249">
        <v>672</v>
      </c>
      <c r="C226" s="250" t="s">
        <v>541</v>
      </c>
      <c r="D226" s="251" t="s">
        <v>542</v>
      </c>
      <c r="E226" s="252">
        <v>3</v>
      </c>
    </row>
    <row r="227" spans="1:5">
      <c r="A227" s="248" t="s">
        <v>185</v>
      </c>
      <c r="B227" s="249">
        <v>753</v>
      </c>
      <c r="C227" s="250" t="s">
        <v>543</v>
      </c>
      <c r="D227" s="251" t="s">
        <v>544</v>
      </c>
      <c r="E227" s="252">
        <v>2</v>
      </c>
    </row>
    <row r="228" spans="1:5">
      <c r="A228" s="248" t="s">
        <v>185</v>
      </c>
      <c r="B228" s="249">
        <v>662</v>
      </c>
      <c r="C228" s="250" t="s">
        <v>545</v>
      </c>
      <c r="D228" s="251" t="s">
        <v>546</v>
      </c>
      <c r="E228" s="252">
        <v>2</v>
      </c>
    </row>
    <row r="229" spans="1:5">
      <c r="A229" s="248" t="s">
        <v>185</v>
      </c>
      <c r="B229" s="249">
        <v>749</v>
      </c>
      <c r="C229" s="250" t="s">
        <v>547</v>
      </c>
      <c r="D229" s="251" t="s">
        <v>548</v>
      </c>
      <c r="E229" s="252">
        <v>10</v>
      </c>
    </row>
    <row r="230" spans="1:5">
      <c r="A230" s="248" t="s">
        <v>217</v>
      </c>
      <c r="B230" s="249">
        <v>722</v>
      </c>
      <c r="C230" s="250" t="s">
        <v>549</v>
      </c>
      <c r="D230" s="251" t="s">
        <v>550</v>
      </c>
      <c r="E230" s="252">
        <v>2</v>
      </c>
    </row>
    <row r="231" spans="1:5">
      <c r="A231" s="248" t="s">
        <v>185</v>
      </c>
      <c r="B231" s="249">
        <v>720</v>
      </c>
      <c r="C231" s="250" t="s">
        <v>551</v>
      </c>
      <c r="D231" s="251" t="s">
        <v>552</v>
      </c>
      <c r="E231" s="252">
        <v>3</v>
      </c>
    </row>
    <row r="232" spans="1:5">
      <c r="A232" s="248" t="s">
        <v>185</v>
      </c>
      <c r="B232" s="249">
        <v>784</v>
      </c>
      <c r="C232" s="250" t="s">
        <v>553</v>
      </c>
      <c r="D232" s="251" t="s">
        <v>554</v>
      </c>
      <c r="E232" s="252">
        <v>2</v>
      </c>
    </row>
    <row r="233" spans="1:5">
      <c r="A233" s="248" t="s">
        <v>217</v>
      </c>
      <c r="B233" s="249">
        <v>702</v>
      </c>
      <c r="C233" s="250" t="s">
        <v>555</v>
      </c>
      <c r="D233" s="251" t="s">
        <v>556</v>
      </c>
      <c r="E233" s="252">
        <v>2</v>
      </c>
    </row>
    <row r="234" spans="1:5">
      <c r="A234" s="248" t="s">
        <v>217</v>
      </c>
      <c r="B234" s="249">
        <v>632</v>
      </c>
      <c r="C234" s="250" t="s">
        <v>557</v>
      </c>
      <c r="D234" s="251" t="s">
        <v>558</v>
      </c>
      <c r="E234" s="252">
        <v>3</v>
      </c>
    </row>
    <row r="235" spans="1:5">
      <c r="A235" s="248" t="s">
        <v>217</v>
      </c>
      <c r="B235" s="249">
        <v>681</v>
      </c>
      <c r="C235" s="250" t="s">
        <v>559</v>
      </c>
      <c r="D235" s="251" t="s">
        <v>560</v>
      </c>
      <c r="E235" s="252">
        <v>3</v>
      </c>
    </row>
    <row r="236" spans="1:5">
      <c r="A236" s="248" t="s">
        <v>185</v>
      </c>
      <c r="B236" s="249">
        <v>703</v>
      </c>
      <c r="C236" s="250" t="s">
        <v>561</v>
      </c>
      <c r="D236" s="251" t="s">
        <v>562</v>
      </c>
      <c r="E236" s="252">
        <v>2</v>
      </c>
    </row>
    <row r="237" spans="1:5">
      <c r="A237" s="248" t="s">
        <v>238</v>
      </c>
      <c r="B237" s="249">
        <v>703</v>
      </c>
      <c r="C237" s="250" t="s">
        <v>563</v>
      </c>
      <c r="D237" s="251" t="s">
        <v>564</v>
      </c>
      <c r="E237" s="252">
        <v>3</v>
      </c>
    </row>
    <row r="238" spans="1:5">
      <c r="A238" s="248" t="s">
        <v>185</v>
      </c>
      <c r="B238" s="249">
        <v>676</v>
      </c>
      <c r="C238" s="250" t="s">
        <v>565</v>
      </c>
      <c r="D238" s="251" t="s">
        <v>566</v>
      </c>
      <c r="E238" s="252">
        <v>2</v>
      </c>
    </row>
    <row r="239" spans="1:5">
      <c r="A239" s="248" t="s">
        <v>199</v>
      </c>
      <c r="B239" s="249">
        <v>602</v>
      </c>
      <c r="C239" s="250" t="s">
        <v>567</v>
      </c>
      <c r="D239" s="251" t="s">
        <v>568</v>
      </c>
      <c r="E239" s="252">
        <v>3</v>
      </c>
    </row>
    <row r="240" spans="1:5">
      <c r="A240" s="248" t="s">
        <v>199</v>
      </c>
      <c r="B240" s="249">
        <v>651</v>
      </c>
      <c r="C240" s="250" t="s">
        <v>569</v>
      </c>
      <c r="D240" s="251" t="s">
        <v>570</v>
      </c>
      <c r="E240" s="252">
        <v>2</v>
      </c>
    </row>
    <row r="241" spans="1:5">
      <c r="A241" s="248" t="s">
        <v>150</v>
      </c>
      <c r="B241" s="249">
        <v>571</v>
      </c>
      <c r="C241" s="250" t="s">
        <v>571</v>
      </c>
      <c r="D241" s="251" t="s">
        <v>572</v>
      </c>
      <c r="E241" s="252">
        <v>2</v>
      </c>
    </row>
    <row r="242" spans="1:5">
      <c r="A242" s="248" t="s">
        <v>227</v>
      </c>
      <c r="B242" s="249">
        <v>601</v>
      </c>
      <c r="C242" s="250" t="s">
        <v>573</v>
      </c>
      <c r="D242" s="251" t="s">
        <v>468</v>
      </c>
      <c r="E242" s="252">
        <v>3</v>
      </c>
    </row>
    <row r="243" spans="1:5">
      <c r="A243" s="248" t="s">
        <v>291</v>
      </c>
      <c r="B243" s="249">
        <v>601</v>
      </c>
      <c r="C243" s="250" t="s">
        <v>574</v>
      </c>
      <c r="D243" s="251" t="s">
        <v>471</v>
      </c>
      <c r="E243" s="252">
        <v>2</v>
      </c>
    </row>
    <row r="244" spans="1:5">
      <c r="A244" s="248" t="s">
        <v>291</v>
      </c>
      <c r="B244" s="249">
        <v>703</v>
      </c>
      <c r="C244" s="250" t="s">
        <v>575</v>
      </c>
      <c r="D244" s="251" t="s">
        <v>473</v>
      </c>
      <c r="E244" s="252">
        <v>3</v>
      </c>
    </row>
    <row r="245" spans="1:5">
      <c r="A245" s="248" t="s">
        <v>171</v>
      </c>
      <c r="B245" s="249">
        <v>601</v>
      </c>
      <c r="C245" s="250" t="s">
        <v>576</v>
      </c>
      <c r="D245" s="251" t="s">
        <v>577</v>
      </c>
      <c r="E245" s="252">
        <v>2</v>
      </c>
    </row>
    <row r="246" spans="1:5">
      <c r="A246" s="248" t="s">
        <v>230</v>
      </c>
      <c r="B246" s="249">
        <v>651</v>
      </c>
      <c r="C246" s="250" t="s">
        <v>578</v>
      </c>
      <c r="D246" s="251" t="s">
        <v>579</v>
      </c>
      <c r="E246" s="252">
        <v>3</v>
      </c>
    </row>
    <row r="247" spans="1:5">
      <c r="A247" s="248" t="s">
        <v>217</v>
      </c>
      <c r="B247" s="249">
        <v>651</v>
      </c>
      <c r="C247" s="250" t="s">
        <v>580</v>
      </c>
      <c r="D247" s="251" t="s">
        <v>581</v>
      </c>
      <c r="E247" s="252">
        <v>3</v>
      </c>
    </row>
    <row r="248" spans="1:5">
      <c r="A248" s="248" t="s">
        <v>233</v>
      </c>
      <c r="B248" s="249">
        <v>651</v>
      </c>
      <c r="C248" s="250" t="s">
        <v>582</v>
      </c>
      <c r="D248" s="251" t="s">
        <v>583</v>
      </c>
      <c r="E248" s="252">
        <v>2</v>
      </c>
    </row>
    <row r="249" spans="1:5">
      <c r="A249" s="248" t="s">
        <v>288</v>
      </c>
      <c r="B249" s="249">
        <v>601</v>
      </c>
      <c r="C249" s="250" t="s">
        <v>584</v>
      </c>
      <c r="D249" s="251" t="s">
        <v>585</v>
      </c>
      <c r="E249" s="252">
        <v>3</v>
      </c>
    </row>
    <row r="250" spans="1:5">
      <c r="A250" s="248" t="s">
        <v>207</v>
      </c>
      <c r="B250" s="249">
        <v>601</v>
      </c>
      <c r="C250" s="250" t="s">
        <v>586</v>
      </c>
      <c r="D250" s="251" t="s">
        <v>587</v>
      </c>
      <c r="E250" s="252">
        <v>3</v>
      </c>
    </row>
    <row r="251" spans="1:5">
      <c r="A251" s="248" t="s">
        <v>207</v>
      </c>
      <c r="B251" s="249">
        <v>702</v>
      </c>
      <c r="C251" s="250" t="s">
        <v>588</v>
      </c>
      <c r="D251" s="251" t="s">
        <v>589</v>
      </c>
      <c r="E251" s="252">
        <v>3</v>
      </c>
    </row>
    <row r="252" spans="1:5">
      <c r="A252" s="248" t="s">
        <v>349</v>
      </c>
      <c r="B252" s="249">
        <v>701</v>
      </c>
      <c r="C252" s="250" t="s">
        <v>590</v>
      </c>
      <c r="D252" s="251" t="s">
        <v>591</v>
      </c>
      <c r="E252" s="252">
        <v>2</v>
      </c>
    </row>
    <row r="253" spans="1:5">
      <c r="A253" s="248" t="s">
        <v>291</v>
      </c>
      <c r="B253" s="249">
        <v>749</v>
      </c>
      <c r="C253" s="250" t="s">
        <v>592</v>
      </c>
      <c r="D253" s="251" t="s">
        <v>548</v>
      </c>
      <c r="E253" s="252">
        <v>10</v>
      </c>
    </row>
    <row r="254" spans="1:5">
      <c r="A254" s="248" t="s">
        <v>171</v>
      </c>
      <c r="B254" s="249">
        <v>602</v>
      </c>
      <c r="C254" s="250" t="s">
        <v>593</v>
      </c>
      <c r="D254" s="251" t="s">
        <v>594</v>
      </c>
      <c r="E254" s="252">
        <v>2</v>
      </c>
    </row>
    <row r="255" spans="1:5">
      <c r="A255" s="248" t="s">
        <v>207</v>
      </c>
      <c r="B255" s="249">
        <v>703</v>
      </c>
      <c r="C255" s="250" t="s">
        <v>595</v>
      </c>
      <c r="D255" s="251" t="s">
        <v>596</v>
      </c>
      <c r="E255" s="252">
        <v>3</v>
      </c>
    </row>
    <row r="256" spans="1:5">
      <c r="A256" s="248" t="s">
        <v>207</v>
      </c>
      <c r="B256" s="249">
        <v>701</v>
      </c>
      <c r="C256" s="250" t="s">
        <v>597</v>
      </c>
      <c r="D256" s="251" t="s">
        <v>598</v>
      </c>
      <c r="E256" s="252">
        <v>3</v>
      </c>
    </row>
    <row r="257" spans="1:5">
      <c r="A257" s="248" t="s">
        <v>233</v>
      </c>
      <c r="B257" s="249">
        <v>703</v>
      </c>
      <c r="C257" s="250" t="s">
        <v>599</v>
      </c>
      <c r="D257" s="251" t="s">
        <v>503</v>
      </c>
      <c r="E257" s="252">
        <v>2</v>
      </c>
    </row>
    <row r="258" spans="1:5">
      <c r="A258" s="248" t="s">
        <v>183</v>
      </c>
      <c r="B258" s="249">
        <v>684</v>
      </c>
      <c r="C258" s="250" t="s">
        <v>600</v>
      </c>
      <c r="D258" s="251" t="s">
        <v>506</v>
      </c>
      <c r="E258" s="252">
        <v>2</v>
      </c>
    </row>
    <row r="259" spans="1:5">
      <c r="A259" s="248" t="s">
        <v>292</v>
      </c>
      <c r="B259" s="249">
        <v>600</v>
      </c>
      <c r="C259" s="250" t="s">
        <v>601</v>
      </c>
      <c r="D259" s="251" t="s">
        <v>602</v>
      </c>
      <c r="E259" s="252">
        <v>2</v>
      </c>
    </row>
    <row r="260" spans="1:5">
      <c r="A260" s="248" t="s">
        <v>285</v>
      </c>
      <c r="B260" s="249">
        <v>601</v>
      </c>
      <c r="C260" s="250" t="s">
        <v>603</v>
      </c>
      <c r="D260" s="251" t="s">
        <v>604</v>
      </c>
      <c r="E260" s="252">
        <v>3</v>
      </c>
    </row>
    <row r="261" spans="1:5">
      <c r="A261" s="248" t="s">
        <v>285</v>
      </c>
      <c r="B261" s="249">
        <v>602</v>
      </c>
      <c r="C261" s="250" t="s">
        <v>605</v>
      </c>
      <c r="D261" s="251" t="s">
        <v>606</v>
      </c>
      <c r="E261" s="252">
        <v>3</v>
      </c>
    </row>
    <row r="262" spans="1:5">
      <c r="A262" s="248" t="s">
        <v>285</v>
      </c>
      <c r="B262" s="249">
        <v>701</v>
      </c>
      <c r="C262" s="250" t="s">
        <v>607</v>
      </c>
      <c r="D262" s="251" t="s">
        <v>608</v>
      </c>
      <c r="E262" s="252">
        <v>3</v>
      </c>
    </row>
    <row r="263" spans="1:5">
      <c r="A263" s="248" t="s">
        <v>292</v>
      </c>
      <c r="B263" s="249">
        <v>500</v>
      </c>
      <c r="C263" s="250" t="s">
        <v>609</v>
      </c>
      <c r="D263" s="251" t="s">
        <v>610</v>
      </c>
      <c r="E263" s="252">
        <v>4</v>
      </c>
    </row>
    <row r="264" spans="1:5">
      <c r="A264" s="248" t="s">
        <v>611</v>
      </c>
      <c r="B264" s="249">
        <v>551</v>
      </c>
      <c r="C264" s="250" t="s">
        <v>612</v>
      </c>
      <c r="D264" s="251" t="s">
        <v>613</v>
      </c>
      <c r="E264" s="252">
        <v>2</v>
      </c>
    </row>
    <row r="265" spans="1:5">
      <c r="A265" s="248" t="s">
        <v>614</v>
      </c>
      <c r="B265" s="249">
        <v>101</v>
      </c>
      <c r="C265" s="250" t="s">
        <v>615</v>
      </c>
      <c r="D265" s="251" t="s">
        <v>616</v>
      </c>
      <c r="E265" s="252">
        <v>2</v>
      </c>
    </row>
    <row r="266" spans="1:5">
      <c r="A266" s="248" t="s">
        <v>614</v>
      </c>
      <c r="B266" s="249">
        <v>102</v>
      </c>
      <c r="C266" s="250" t="s">
        <v>617</v>
      </c>
      <c r="D266" s="251" t="s">
        <v>618</v>
      </c>
      <c r="E266" s="252">
        <v>2</v>
      </c>
    </row>
    <row r="267" spans="1:5">
      <c r="A267" s="248" t="s">
        <v>614</v>
      </c>
      <c r="B267" s="249">
        <v>201</v>
      </c>
      <c r="C267" s="250" t="s">
        <v>619</v>
      </c>
      <c r="D267" s="251" t="s">
        <v>620</v>
      </c>
      <c r="E267" s="252">
        <v>2</v>
      </c>
    </row>
    <row r="268" spans="1:5">
      <c r="A268" s="248" t="s">
        <v>614</v>
      </c>
      <c r="B268" s="249">
        <v>202</v>
      </c>
      <c r="C268" s="250" t="s">
        <v>621</v>
      </c>
      <c r="D268" s="251" t="s">
        <v>622</v>
      </c>
      <c r="E268" s="252">
        <v>2</v>
      </c>
    </row>
    <row r="269" spans="1:5">
      <c r="A269" s="248" t="s">
        <v>614</v>
      </c>
      <c r="B269" s="249">
        <v>301</v>
      </c>
      <c r="C269" s="250" t="s">
        <v>623</v>
      </c>
      <c r="D269" s="251" t="s">
        <v>624</v>
      </c>
      <c r="E269" s="252">
        <v>2</v>
      </c>
    </row>
    <row r="270" spans="1:5">
      <c r="A270" s="248" t="s">
        <v>614</v>
      </c>
      <c r="B270" s="249">
        <v>302</v>
      </c>
      <c r="C270" s="250" t="s">
        <v>625</v>
      </c>
      <c r="D270" s="251" t="s">
        <v>626</v>
      </c>
      <c r="E270" s="252">
        <v>2</v>
      </c>
    </row>
    <row r="271" spans="1:5">
      <c r="A271" s="248" t="s">
        <v>614</v>
      </c>
      <c r="B271" s="249">
        <v>401</v>
      </c>
      <c r="C271" s="250" t="s">
        <v>627</v>
      </c>
      <c r="D271" s="251" t="s">
        <v>628</v>
      </c>
      <c r="E271" s="252">
        <v>2</v>
      </c>
    </row>
    <row r="272" spans="1:5">
      <c r="A272" s="248" t="s">
        <v>614</v>
      </c>
      <c r="B272" s="249">
        <v>402</v>
      </c>
      <c r="C272" s="250" t="s">
        <v>629</v>
      </c>
      <c r="D272" s="251" t="s">
        <v>630</v>
      </c>
      <c r="E272" s="252">
        <v>2</v>
      </c>
    </row>
    <row r="273" spans="1:5">
      <c r="A273" s="248" t="s">
        <v>631</v>
      </c>
      <c r="B273" s="249">
        <v>101</v>
      </c>
      <c r="C273" s="250" t="s">
        <v>632</v>
      </c>
      <c r="D273" s="251" t="s">
        <v>633</v>
      </c>
      <c r="E273" s="252">
        <v>2</v>
      </c>
    </row>
    <row r="274" spans="1:5">
      <c r="A274" s="248" t="s">
        <v>631</v>
      </c>
      <c r="B274" s="249">
        <v>102</v>
      </c>
      <c r="C274" s="250" t="s">
        <v>634</v>
      </c>
      <c r="D274" s="251" t="s">
        <v>635</v>
      </c>
      <c r="E274" s="252">
        <v>2</v>
      </c>
    </row>
    <row r="275" spans="1:5">
      <c r="A275" s="248" t="s">
        <v>631</v>
      </c>
      <c r="B275" s="249">
        <v>201</v>
      </c>
      <c r="C275" s="250" t="s">
        <v>636</v>
      </c>
      <c r="D275" s="251" t="s">
        <v>637</v>
      </c>
      <c r="E275" s="252">
        <v>2</v>
      </c>
    </row>
    <row r="276" spans="1:5">
      <c r="A276" s="248" t="s">
        <v>631</v>
      </c>
      <c r="B276" s="249">
        <v>202</v>
      </c>
      <c r="C276" s="250" t="s">
        <v>638</v>
      </c>
      <c r="D276" s="251" t="s">
        <v>639</v>
      </c>
      <c r="E276" s="252">
        <v>2</v>
      </c>
    </row>
    <row r="277" spans="1:5">
      <c r="A277" s="248" t="s">
        <v>631</v>
      </c>
      <c r="B277" s="249">
        <v>301</v>
      </c>
      <c r="C277" s="250" t="s">
        <v>640</v>
      </c>
      <c r="D277" s="251" t="s">
        <v>641</v>
      </c>
      <c r="E277" s="252">
        <v>2</v>
      </c>
    </row>
    <row r="278" spans="1:5">
      <c r="A278" s="248" t="s">
        <v>631</v>
      </c>
      <c r="B278" s="249">
        <v>302</v>
      </c>
      <c r="C278" s="250" t="s">
        <v>642</v>
      </c>
      <c r="D278" s="251" t="s">
        <v>643</v>
      </c>
      <c r="E278" s="252">
        <v>2</v>
      </c>
    </row>
    <row r="279" spans="1:5">
      <c r="A279" s="248" t="s">
        <v>631</v>
      </c>
      <c r="B279" s="249">
        <v>401</v>
      </c>
      <c r="C279" s="250" t="s">
        <v>644</v>
      </c>
      <c r="D279" s="251" t="s">
        <v>645</v>
      </c>
      <c r="E279" s="252">
        <v>2</v>
      </c>
    </row>
    <row r="280" spans="1:5">
      <c r="A280" s="248" t="s">
        <v>631</v>
      </c>
      <c r="B280" s="249">
        <v>402</v>
      </c>
      <c r="C280" s="250" t="s">
        <v>646</v>
      </c>
      <c r="D280" s="251" t="s">
        <v>647</v>
      </c>
      <c r="E280" s="252">
        <v>2</v>
      </c>
    </row>
    <row r="281" spans="1:5">
      <c r="A281" s="248" t="s">
        <v>648</v>
      </c>
      <c r="B281" s="249">
        <v>103</v>
      </c>
      <c r="C281" s="250" t="s">
        <v>649</v>
      </c>
      <c r="D281" s="251" t="s">
        <v>650</v>
      </c>
      <c r="E281" s="252">
        <v>3</v>
      </c>
    </row>
    <row r="282" spans="1:5">
      <c r="A282" s="248" t="s">
        <v>288</v>
      </c>
      <c r="B282" s="249">
        <v>633</v>
      </c>
      <c r="C282" s="250" t="s">
        <v>651</v>
      </c>
      <c r="D282" s="251" t="s">
        <v>652</v>
      </c>
      <c r="E282" s="252">
        <v>2</v>
      </c>
    </row>
    <row r="283" spans="1:5">
      <c r="A283" s="248" t="s">
        <v>653</v>
      </c>
      <c r="B283" s="249">
        <v>101</v>
      </c>
      <c r="C283" s="250" t="s">
        <v>654</v>
      </c>
      <c r="D283" s="251" t="s">
        <v>655</v>
      </c>
      <c r="E283" s="252">
        <v>2</v>
      </c>
    </row>
    <row r="284" spans="1:5">
      <c r="A284" s="248" t="s">
        <v>656</v>
      </c>
      <c r="B284" s="249">
        <v>101</v>
      </c>
      <c r="C284" s="250" t="s">
        <v>657</v>
      </c>
      <c r="D284" s="251" t="s">
        <v>658</v>
      </c>
      <c r="E284" s="252">
        <v>3</v>
      </c>
    </row>
    <row r="285" spans="1:5">
      <c r="A285" s="248" t="s">
        <v>653</v>
      </c>
      <c r="B285" s="249">
        <v>102</v>
      </c>
      <c r="C285" s="250" t="s">
        <v>659</v>
      </c>
      <c r="D285" s="251" t="s">
        <v>660</v>
      </c>
      <c r="E285" s="252">
        <v>2</v>
      </c>
    </row>
    <row r="286" spans="1:5">
      <c r="A286" s="248" t="s">
        <v>661</v>
      </c>
      <c r="B286" s="249">
        <v>260</v>
      </c>
      <c r="C286" s="250" t="s">
        <v>662</v>
      </c>
      <c r="D286" s="251" t="s">
        <v>663</v>
      </c>
      <c r="E286" s="252">
        <v>3</v>
      </c>
    </row>
    <row r="287" spans="1:5">
      <c r="A287" s="248" t="s">
        <v>661</v>
      </c>
      <c r="B287" s="249">
        <v>111</v>
      </c>
      <c r="C287" s="250" t="s">
        <v>664</v>
      </c>
      <c r="D287" s="251" t="s">
        <v>665</v>
      </c>
      <c r="E287" s="252">
        <v>3</v>
      </c>
    </row>
    <row r="288" spans="1:5">
      <c r="A288" s="248" t="s">
        <v>653</v>
      </c>
      <c r="B288" s="249">
        <v>201</v>
      </c>
      <c r="C288" s="250" t="s">
        <v>666</v>
      </c>
      <c r="D288" s="251" t="s">
        <v>667</v>
      </c>
      <c r="E288" s="252">
        <v>2</v>
      </c>
    </row>
    <row r="289" spans="1:5">
      <c r="A289" s="248" t="s">
        <v>668</v>
      </c>
      <c r="B289" s="249">
        <v>201</v>
      </c>
      <c r="C289" s="250" t="s">
        <v>669</v>
      </c>
      <c r="D289" s="251" t="s">
        <v>670</v>
      </c>
      <c r="E289" s="252">
        <v>3</v>
      </c>
    </row>
    <row r="290" spans="1:5">
      <c r="A290" s="248" t="s">
        <v>656</v>
      </c>
      <c r="B290" s="249">
        <v>102</v>
      </c>
      <c r="C290" s="250" t="s">
        <v>671</v>
      </c>
      <c r="D290" s="251" t="s">
        <v>672</v>
      </c>
      <c r="E290" s="252">
        <v>4</v>
      </c>
    </row>
    <row r="291" spans="1:5">
      <c r="A291" s="248" t="s">
        <v>673</v>
      </c>
      <c r="B291" s="249">
        <v>341</v>
      </c>
      <c r="C291" s="250" t="s">
        <v>674</v>
      </c>
      <c r="D291" s="251" t="s">
        <v>675</v>
      </c>
      <c r="E291" s="252">
        <v>3</v>
      </c>
    </row>
    <row r="292" spans="1:5">
      <c r="A292" s="248" t="s">
        <v>653</v>
      </c>
      <c r="B292" s="249">
        <v>202</v>
      </c>
      <c r="C292" s="250" t="s">
        <v>676</v>
      </c>
      <c r="D292" s="251" t="s">
        <v>677</v>
      </c>
      <c r="E292" s="252">
        <v>2</v>
      </c>
    </row>
    <row r="293" spans="1:5">
      <c r="A293" s="248" t="s">
        <v>678</v>
      </c>
      <c r="B293" s="249">
        <v>201</v>
      </c>
      <c r="C293" s="250" t="s">
        <v>679</v>
      </c>
      <c r="D293" s="251" t="s">
        <v>680</v>
      </c>
      <c r="E293" s="252">
        <v>3</v>
      </c>
    </row>
    <row r="294" spans="1:5">
      <c r="A294" s="248" t="s">
        <v>681</v>
      </c>
      <c r="B294" s="249">
        <v>341</v>
      </c>
      <c r="C294" s="250" t="s">
        <v>682</v>
      </c>
      <c r="D294" s="251" t="s">
        <v>683</v>
      </c>
      <c r="E294" s="252">
        <v>3</v>
      </c>
    </row>
    <row r="295" spans="1:5">
      <c r="A295" s="248" t="s">
        <v>678</v>
      </c>
      <c r="B295" s="249">
        <v>211</v>
      </c>
      <c r="C295" s="250" t="s">
        <v>684</v>
      </c>
      <c r="D295" s="251" t="s">
        <v>685</v>
      </c>
      <c r="E295" s="252">
        <v>3</v>
      </c>
    </row>
    <row r="296" spans="1:5">
      <c r="A296" s="248" t="s">
        <v>678</v>
      </c>
      <c r="B296" s="249">
        <v>316</v>
      </c>
      <c r="C296" s="250" t="s">
        <v>686</v>
      </c>
      <c r="D296" s="251" t="s">
        <v>687</v>
      </c>
      <c r="E296" s="252">
        <v>4</v>
      </c>
    </row>
    <row r="297" spans="1:5">
      <c r="A297" s="248" t="s">
        <v>678</v>
      </c>
      <c r="B297" s="249">
        <v>202</v>
      </c>
      <c r="C297" s="250" t="s">
        <v>688</v>
      </c>
      <c r="D297" s="251" t="s">
        <v>689</v>
      </c>
      <c r="E297" s="252">
        <v>3</v>
      </c>
    </row>
    <row r="298" spans="1:5">
      <c r="A298" s="248" t="s">
        <v>678</v>
      </c>
      <c r="B298" s="249">
        <v>212</v>
      </c>
      <c r="C298" s="250" t="s">
        <v>690</v>
      </c>
      <c r="D298" s="251" t="s">
        <v>691</v>
      </c>
      <c r="E298" s="252">
        <v>2</v>
      </c>
    </row>
    <row r="299" spans="1:5">
      <c r="A299" s="248" t="s">
        <v>678</v>
      </c>
      <c r="B299" s="249">
        <v>307</v>
      </c>
      <c r="C299" s="250" t="s">
        <v>692</v>
      </c>
      <c r="D299" s="251" t="s">
        <v>693</v>
      </c>
      <c r="E299" s="252">
        <v>2</v>
      </c>
    </row>
    <row r="300" spans="1:5">
      <c r="A300" s="248" t="s">
        <v>661</v>
      </c>
      <c r="B300" s="249">
        <v>323</v>
      </c>
      <c r="C300" s="250" t="s">
        <v>694</v>
      </c>
      <c r="D300" s="251" t="s">
        <v>695</v>
      </c>
      <c r="E300" s="252">
        <v>2</v>
      </c>
    </row>
    <row r="301" spans="1:5">
      <c r="A301" s="248" t="s">
        <v>661</v>
      </c>
      <c r="B301" s="249">
        <v>324</v>
      </c>
      <c r="C301" s="250" t="s">
        <v>696</v>
      </c>
      <c r="D301" s="251" t="s">
        <v>697</v>
      </c>
      <c r="E301" s="252">
        <v>1</v>
      </c>
    </row>
    <row r="302" spans="1:5">
      <c r="A302" s="248" t="s">
        <v>661</v>
      </c>
      <c r="B302" s="249">
        <v>376</v>
      </c>
      <c r="C302" s="250" t="s">
        <v>698</v>
      </c>
      <c r="D302" s="251" t="s">
        <v>699</v>
      </c>
      <c r="E302" s="252">
        <v>3</v>
      </c>
    </row>
    <row r="303" spans="1:5">
      <c r="A303" s="248" t="s">
        <v>661</v>
      </c>
      <c r="B303" s="249">
        <v>377</v>
      </c>
      <c r="C303" s="250" t="s">
        <v>700</v>
      </c>
      <c r="D303" s="251" t="s">
        <v>701</v>
      </c>
      <c r="E303" s="252">
        <v>1</v>
      </c>
    </row>
    <row r="304" spans="1:5">
      <c r="A304" s="248" t="s">
        <v>661</v>
      </c>
      <c r="B304" s="249">
        <v>378</v>
      </c>
      <c r="C304" s="250" t="s">
        <v>702</v>
      </c>
      <c r="D304" s="251" t="s">
        <v>703</v>
      </c>
      <c r="E304" s="252">
        <v>3</v>
      </c>
    </row>
    <row r="305" spans="1:5">
      <c r="A305" s="248" t="s">
        <v>661</v>
      </c>
      <c r="B305" s="249">
        <v>477</v>
      </c>
      <c r="C305" s="250" t="s">
        <v>704</v>
      </c>
      <c r="D305" s="251" t="s">
        <v>705</v>
      </c>
      <c r="E305" s="252">
        <v>4</v>
      </c>
    </row>
    <row r="306" spans="1:5">
      <c r="A306" s="248" t="s">
        <v>661</v>
      </c>
      <c r="B306" s="249">
        <v>403</v>
      </c>
      <c r="C306" s="250" t="s">
        <v>706</v>
      </c>
      <c r="D306" s="251" t="s">
        <v>707</v>
      </c>
      <c r="E306" s="252">
        <v>3</v>
      </c>
    </row>
    <row r="307" spans="1:5">
      <c r="A307" s="248" t="s">
        <v>661</v>
      </c>
      <c r="B307" s="249">
        <v>441</v>
      </c>
      <c r="C307" s="250" t="s">
        <v>708</v>
      </c>
      <c r="D307" s="251" t="s">
        <v>709</v>
      </c>
      <c r="E307" s="252">
        <v>3</v>
      </c>
    </row>
    <row r="308" spans="1:5">
      <c r="A308" s="248" t="s">
        <v>710</v>
      </c>
      <c r="B308" s="249">
        <v>391</v>
      </c>
      <c r="C308" s="250" t="s">
        <v>711</v>
      </c>
      <c r="D308" s="251" t="s">
        <v>712</v>
      </c>
      <c r="E308" s="252">
        <v>4</v>
      </c>
    </row>
    <row r="309" spans="1:5">
      <c r="A309" s="248" t="s">
        <v>661</v>
      </c>
      <c r="B309" s="249">
        <v>401</v>
      </c>
      <c r="C309" s="250" t="s">
        <v>713</v>
      </c>
      <c r="D309" s="251" t="s">
        <v>714</v>
      </c>
      <c r="E309" s="252">
        <v>3</v>
      </c>
    </row>
    <row r="310" spans="1:5">
      <c r="A310" s="248" t="s">
        <v>661</v>
      </c>
      <c r="B310" s="249">
        <v>470</v>
      </c>
      <c r="C310" s="250" t="s">
        <v>715</v>
      </c>
      <c r="D310" s="251" t="s">
        <v>716</v>
      </c>
      <c r="E310" s="252">
        <v>4</v>
      </c>
    </row>
    <row r="311" spans="1:5">
      <c r="A311" s="248" t="s">
        <v>661</v>
      </c>
      <c r="B311" s="249">
        <v>447</v>
      </c>
      <c r="C311" s="250" t="s">
        <v>717</v>
      </c>
      <c r="D311" s="251" t="s">
        <v>718</v>
      </c>
      <c r="E311" s="252">
        <v>5</v>
      </c>
    </row>
    <row r="312" spans="1:5">
      <c r="A312" s="248" t="s">
        <v>661</v>
      </c>
      <c r="B312" s="249">
        <v>449</v>
      </c>
      <c r="C312" s="250" t="s">
        <v>719</v>
      </c>
      <c r="D312" s="251" t="s">
        <v>720</v>
      </c>
      <c r="E312" s="252">
        <v>5</v>
      </c>
    </row>
    <row r="313" spans="1:5">
      <c r="A313" s="248" t="s">
        <v>678</v>
      </c>
      <c r="B313" s="249">
        <v>306</v>
      </c>
      <c r="C313" s="250" t="s">
        <v>721</v>
      </c>
      <c r="D313" s="251" t="s">
        <v>722</v>
      </c>
      <c r="E313" s="252">
        <v>4</v>
      </c>
    </row>
    <row r="314" spans="1:5">
      <c r="A314" s="248" t="s">
        <v>723</v>
      </c>
      <c r="B314" s="249">
        <v>101</v>
      </c>
      <c r="C314" s="250" t="s">
        <v>724</v>
      </c>
      <c r="D314" s="251" t="s">
        <v>725</v>
      </c>
      <c r="E314" s="252">
        <v>3</v>
      </c>
    </row>
    <row r="315" spans="1:5">
      <c r="A315" s="248" t="s">
        <v>373</v>
      </c>
      <c r="B315" s="249">
        <v>200</v>
      </c>
      <c r="C315" s="250" t="s">
        <v>726</v>
      </c>
      <c r="D315" s="251" t="s">
        <v>727</v>
      </c>
      <c r="E315" s="252">
        <v>1</v>
      </c>
    </row>
    <row r="316" spans="1:5">
      <c r="A316" s="248" t="s">
        <v>474</v>
      </c>
      <c r="B316" s="249">
        <v>306</v>
      </c>
      <c r="C316" s="250" t="s">
        <v>728</v>
      </c>
      <c r="D316" s="251" t="s">
        <v>729</v>
      </c>
      <c r="E316" s="252">
        <v>3</v>
      </c>
    </row>
    <row r="317" spans="1:5">
      <c r="A317" s="248" t="s">
        <v>487</v>
      </c>
      <c r="B317" s="249">
        <v>413</v>
      </c>
      <c r="C317" s="250" t="s">
        <v>730</v>
      </c>
      <c r="D317" s="251" t="s">
        <v>731</v>
      </c>
      <c r="E317" s="252">
        <v>3</v>
      </c>
    </row>
    <row r="318" spans="1:5">
      <c r="A318" s="248" t="s">
        <v>656</v>
      </c>
      <c r="B318" s="249">
        <v>307</v>
      </c>
      <c r="C318" s="250" t="s">
        <v>732</v>
      </c>
      <c r="D318" s="251" t="s">
        <v>733</v>
      </c>
      <c r="E318" s="252">
        <v>2</v>
      </c>
    </row>
    <row r="319" spans="1:5">
      <c r="A319" s="248" t="s">
        <v>656</v>
      </c>
      <c r="B319" s="249">
        <v>306</v>
      </c>
      <c r="C319" s="250" t="s">
        <v>734</v>
      </c>
      <c r="D319" s="251" t="s">
        <v>735</v>
      </c>
      <c r="E319" s="252">
        <v>2</v>
      </c>
    </row>
    <row r="320" spans="1:5">
      <c r="A320" s="248" t="s">
        <v>678</v>
      </c>
      <c r="B320" s="249">
        <v>376</v>
      </c>
      <c r="C320" s="250" t="s">
        <v>736</v>
      </c>
      <c r="D320" s="251" t="s">
        <v>699</v>
      </c>
      <c r="E320" s="252">
        <v>3</v>
      </c>
    </row>
    <row r="321" spans="1:5">
      <c r="A321" s="248" t="s">
        <v>661</v>
      </c>
      <c r="B321" s="249">
        <v>321</v>
      </c>
      <c r="C321" s="250" t="s">
        <v>737</v>
      </c>
      <c r="D321" s="251" t="s">
        <v>738</v>
      </c>
      <c r="E321" s="252">
        <v>2</v>
      </c>
    </row>
    <row r="322" spans="1:5">
      <c r="A322" s="248" t="s">
        <v>710</v>
      </c>
      <c r="B322" s="249">
        <v>447</v>
      </c>
      <c r="C322" s="250" t="s">
        <v>739</v>
      </c>
      <c r="D322" s="251" t="s">
        <v>718</v>
      </c>
      <c r="E322" s="252">
        <v>8</v>
      </c>
    </row>
    <row r="323" spans="1:5">
      <c r="A323" s="248" t="s">
        <v>710</v>
      </c>
      <c r="B323" s="249">
        <v>200</v>
      </c>
      <c r="C323" s="250" t="s">
        <v>740</v>
      </c>
      <c r="D323" s="251" t="s">
        <v>741</v>
      </c>
      <c r="E323" s="252">
        <v>3</v>
      </c>
    </row>
    <row r="324" spans="1:5">
      <c r="A324" s="248" t="s">
        <v>710</v>
      </c>
      <c r="B324" s="249">
        <v>245</v>
      </c>
      <c r="C324" s="250" t="s">
        <v>742</v>
      </c>
      <c r="D324" s="251" t="s">
        <v>743</v>
      </c>
      <c r="E324" s="252">
        <v>3</v>
      </c>
    </row>
    <row r="325" spans="1:5">
      <c r="A325" s="248" t="s">
        <v>710</v>
      </c>
      <c r="B325" s="249">
        <v>246</v>
      </c>
      <c r="C325" s="250" t="s">
        <v>744</v>
      </c>
      <c r="D325" s="251" t="s">
        <v>745</v>
      </c>
      <c r="E325" s="252">
        <v>3</v>
      </c>
    </row>
    <row r="326" spans="1:5">
      <c r="A326" s="248" t="s">
        <v>653</v>
      </c>
      <c r="B326" s="249">
        <v>301</v>
      </c>
      <c r="C326" s="250" t="s">
        <v>746</v>
      </c>
      <c r="D326" s="251" t="s">
        <v>747</v>
      </c>
      <c r="E326" s="252">
        <v>2</v>
      </c>
    </row>
    <row r="327" spans="1:5">
      <c r="A327" s="248" t="s">
        <v>653</v>
      </c>
      <c r="B327" s="249">
        <v>302</v>
      </c>
      <c r="C327" s="250" t="s">
        <v>748</v>
      </c>
      <c r="D327" s="251" t="s">
        <v>749</v>
      </c>
      <c r="E327" s="252">
        <v>2</v>
      </c>
    </row>
    <row r="328" spans="1:5">
      <c r="A328" s="248" t="s">
        <v>653</v>
      </c>
      <c r="B328" s="249">
        <v>401</v>
      </c>
      <c r="C328" s="250" t="s">
        <v>750</v>
      </c>
      <c r="D328" s="251" t="s">
        <v>751</v>
      </c>
      <c r="E328" s="252">
        <v>2</v>
      </c>
    </row>
    <row r="329" spans="1:5">
      <c r="A329" s="248" t="s">
        <v>653</v>
      </c>
      <c r="B329" s="249">
        <v>402</v>
      </c>
      <c r="C329" s="250" t="s">
        <v>752</v>
      </c>
      <c r="D329" s="251" t="s">
        <v>753</v>
      </c>
      <c r="E329" s="252">
        <v>2</v>
      </c>
    </row>
    <row r="330" spans="1:5">
      <c r="A330" s="248" t="s">
        <v>361</v>
      </c>
      <c r="B330" s="249">
        <v>220</v>
      </c>
      <c r="C330" s="250" t="s">
        <v>754</v>
      </c>
      <c r="D330" s="251" t="s">
        <v>755</v>
      </c>
      <c r="E330" s="252">
        <v>1</v>
      </c>
    </row>
    <row r="331" spans="1:5">
      <c r="A331" s="248" t="s">
        <v>661</v>
      </c>
      <c r="B331" s="249">
        <v>448</v>
      </c>
      <c r="C331" s="250" t="s">
        <v>756</v>
      </c>
      <c r="D331" s="251" t="s">
        <v>757</v>
      </c>
      <c r="E331" s="252">
        <v>3</v>
      </c>
    </row>
    <row r="332" spans="1:5">
      <c r="A332" s="248" t="s">
        <v>393</v>
      </c>
      <c r="B332" s="249">
        <v>447</v>
      </c>
      <c r="C332" s="250" t="s">
        <v>758</v>
      </c>
      <c r="D332" s="251" t="s">
        <v>759</v>
      </c>
      <c r="E332" s="252">
        <v>1</v>
      </c>
    </row>
    <row r="333" spans="1:5">
      <c r="A333" s="248" t="s">
        <v>393</v>
      </c>
      <c r="B333" s="249">
        <v>297</v>
      </c>
      <c r="C333" s="250" t="s">
        <v>760</v>
      </c>
      <c r="D333" s="251" t="s">
        <v>759</v>
      </c>
      <c r="E333" s="252">
        <v>1</v>
      </c>
    </row>
    <row r="334" spans="1:5">
      <c r="A334" s="248" t="s">
        <v>487</v>
      </c>
      <c r="B334" s="249">
        <v>296</v>
      </c>
      <c r="C334" s="250" t="s">
        <v>761</v>
      </c>
      <c r="D334" s="251" t="s">
        <v>762</v>
      </c>
      <c r="E334" s="252">
        <v>1</v>
      </c>
    </row>
    <row r="335" spans="1:5">
      <c r="A335" s="248" t="s">
        <v>474</v>
      </c>
      <c r="B335" s="249">
        <v>300</v>
      </c>
      <c r="C335" s="250" t="s">
        <v>763</v>
      </c>
      <c r="D335" s="251" t="s">
        <v>526</v>
      </c>
      <c r="E335" s="252">
        <v>3</v>
      </c>
    </row>
    <row r="336" spans="1:5">
      <c r="A336" s="248" t="s">
        <v>474</v>
      </c>
      <c r="B336" s="249">
        <v>396</v>
      </c>
      <c r="C336" s="250" t="s">
        <v>764</v>
      </c>
      <c r="D336" s="251" t="s">
        <v>762</v>
      </c>
      <c r="E336" s="252">
        <v>1</v>
      </c>
    </row>
    <row r="337" spans="1:5">
      <c r="A337" s="248" t="s">
        <v>474</v>
      </c>
      <c r="B337" s="249">
        <v>296</v>
      </c>
      <c r="C337" s="250" t="s">
        <v>765</v>
      </c>
      <c r="D337" s="251" t="s">
        <v>762</v>
      </c>
      <c r="E337" s="252">
        <v>1</v>
      </c>
    </row>
    <row r="338" spans="1:5">
      <c r="A338" s="248" t="s">
        <v>469</v>
      </c>
      <c r="B338" s="249">
        <v>396</v>
      </c>
      <c r="C338" s="250" t="s">
        <v>766</v>
      </c>
      <c r="D338" s="251" t="s">
        <v>762</v>
      </c>
      <c r="E338" s="252">
        <v>1</v>
      </c>
    </row>
    <row r="339" spans="1:5">
      <c r="A339" s="248" t="s">
        <v>469</v>
      </c>
      <c r="B339" s="249">
        <v>296</v>
      </c>
      <c r="C339" s="250" t="s">
        <v>767</v>
      </c>
      <c r="D339" s="251" t="s">
        <v>762</v>
      </c>
      <c r="E339" s="252">
        <v>1</v>
      </c>
    </row>
    <row r="340" spans="1:5">
      <c r="A340" s="248" t="s">
        <v>487</v>
      </c>
      <c r="B340" s="249">
        <v>396</v>
      </c>
      <c r="C340" s="250" t="s">
        <v>768</v>
      </c>
      <c r="D340" s="251" t="s">
        <v>762</v>
      </c>
      <c r="E340" s="252">
        <v>1</v>
      </c>
    </row>
    <row r="341" spans="1:5">
      <c r="A341" s="248" t="s">
        <v>661</v>
      </c>
      <c r="B341" s="249">
        <v>426</v>
      </c>
      <c r="C341" s="250" t="s">
        <v>769</v>
      </c>
      <c r="D341" s="251" t="s">
        <v>770</v>
      </c>
      <c r="E341" s="252">
        <v>3</v>
      </c>
    </row>
    <row r="342" spans="1:5">
      <c r="A342" s="248" t="s">
        <v>661</v>
      </c>
      <c r="B342" s="249">
        <v>427</v>
      </c>
      <c r="C342" s="250" t="s">
        <v>771</v>
      </c>
      <c r="D342" s="251" t="s">
        <v>772</v>
      </c>
      <c r="E342" s="252">
        <v>1</v>
      </c>
    </row>
    <row r="343" spans="1:5">
      <c r="A343" s="248" t="s">
        <v>661</v>
      </c>
      <c r="B343" s="249">
        <v>396</v>
      </c>
      <c r="C343" s="250" t="s">
        <v>773</v>
      </c>
      <c r="D343" s="251" t="s">
        <v>759</v>
      </c>
      <c r="E343" s="252">
        <v>1</v>
      </c>
    </row>
    <row r="344" spans="1:5">
      <c r="A344" s="248" t="s">
        <v>661</v>
      </c>
      <c r="B344" s="249">
        <v>496</v>
      </c>
      <c r="C344" s="250" t="s">
        <v>774</v>
      </c>
      <c r="D344" s="251" t="s">
        <v>759</v>
      </c>
      <c r="E344" s="252">
        <v>1</v>
      </c>
    </row>
    <row r="345" spans="1:5">
      <c r="A345" s="248" t="s">
        <v>661</v>
      </c>
      <c r="B345" s="249">
        <v>296</v>
      </c>
      <c r="C345" s="250" t="s">
        <v>775</v>
      </c>
      <c r="D345" s="251" t="s">
        <v>759</v>
      </c>
      <c r="E345" s="252">
        <v>1</v>
      </c>
    </row>
    <row r="346" spans="1:5">
      <c r="A346" s="248" t="s">
        <v>710</v>
      </c>
      <c r="B346" s="249">
        <v>211</v>
      </c>
      <c r="C346" s="250" t="s">
        <v>776</v>
      </c>
      <c r="D346" s="251" t="s">
        <v>777</v>
      </c>
      <c r="E346" s="252">
        <v>3</v>
      </c>
    </row>
    <row r="347" spans="1:5">
      <c r="A347" s="248" t="s">
        <v>710</v>
      </c>
      <c r="B347" s="249">
        <v>311</v>
      </c>
      <c r="C347" s="250" t="s">
        <v>778</v>
      </c>
      <c r="D347" s="251" t="s">
        <v>779</v>
      </c>
      <c r="E347" s="252">
        <v>4</v>
      </c>
    </row>
    <row r="348" spans="1:5">
      <c r="A348" s="248" t="s">
        <v>710</v>
      </c>
      <c r="B348" s="249">
        <v>344</v>
      </c>
      <c r="C348" s="250" t="s">
        <v>780</v>
      </c>
      <c r="D348" s="251" t="s">
        <v>781</v>
      </c>
      <c r="E348" s="252">
        <v>3</v>
      </c>
    </row>
    <row r="349" spans="1:5">
      <c r="A349" s="248" t="s">
        <v>710</v>
      </c>
      <c r="B349" s="249">
        <v>361</v>
      </c>
      <c r="C349" s="250" t="s">
        <v>782</v>
      </c>
      <c r="D349" s="251" t="s">
        <v>783</v>
      </c>
      <c r="E349" s="252">
        <v>4</v>
      </c>
    </row>
    <row r="350" spans="1:5">
      <c r="A350" s="248" t="s">
        <v>710</v>
      </c>
      <c r="B350" s="249">
        <v>394</v>
      </c>
      <c r="C350" s="250" t="s">
        <v>784</v>
      </c>
      <c r="D350" s="251" t="s">
        <v>785</v>
      </c>
      <c r="E350" s="252">
        <v>3</v>
      </c>
    </row>
    <row r="351" spans="1:5">
      <c r="A351" s="248" t="s">
        <v>710</v>
      </c>
      <c r="B351" s="249">
        <v>410</v>
      </c>
      <c r="C351" s="250" t="s">
        <v>786</v>
      </c>
      <c r="D351" s="251" t="s">
        <v>787</v>
      </c>
      <c r="E351" s="252">
        <v>4</v>
      </c>
    </row>
    <row r="352" spans="1:5">
      <c r="A352" s="248" t="s">
        <v>710</v>
      </c>
      <c r="B352" s="249">
        <v>411</v>
      </c>
      <c r="C352" s="250" t="s">
        <v>788</v>
      </c>
      <c r="D352" s="251" t="s">
        <v>789</v>
      </c>
      <c r="E352" s="252">
        <v>4</v>
      </c>
    </row>
    <row r="353" spans="1:5">
      <c r="A353" s="248" t="s">
        <v>710</v>
      </c>
      <c r="B353" s="249">
        <v>444</v>
      </c>
      <c r="C353" s="250" t="s">
        <v>790</v>
      </c>
      <c r="D353" s="251" t="s">
        <v>791</v>
      </c>
      <c r="E353" s="252">
        <v>3</v>
      </c>
    </row>
    <row r="354" spans="1:5">
      <c r="A354" s="248" t="s">
        <v>710</v>
      </c>
      <c r="B354" s="249">
        <v>460</v>
      </c>
      <c r="C354" s="250" t="s">
        <v>792</v>
      </c>
      <c r="D354" s="251" t="s">
        <v>793</v>
      </c>
      <c r="E354" s="252">
        <v>4</v>
      </c>
    </row>
    <row r="355" spans="1:5">
      <c r="A355" s="248" t="s">
        <v>710</v>
      </c>
      <c r="B355" s="249">
        <v>261</v>
      </c>
      <c r="C355" s="250" t="s">
        <v>794</v>
      </c>
      <c r="D355" s="251" t="s">
        <v>795</v>
      </c>
      <c r="E355" s="252">
        <v>3</v>
      </c>
    </row>
    <row r="356" spans="1:5">
      <c r="A356" s="248" t="s">
        <v>710</v>
      </c>
      <c r="B356" s="249">
        <v>461</v>
      </c>
      <c r="C356" s="250" t="s">
        <v>796</v>
      </c>
      <c r="D356" s="251" t="s">
        <v>797</v>
      </c>
      <c r="E356" s="252">
        <v>4</v>
      </c>
    </row>
    <row r="357" spans="1:5">
      <c r="A357" s="248" t="s">
        <v>710</v>
      </c>
      <c r="B357" s="249">
        <v>494</v>
      </c>
      <c r="C357" s="250" t="s">
        <v>798</v>
      </c>
      <c r="D357" s="251" t="s">
        <v>799</v>
      </c>
      <c r="E357" s="252">
        <v>3</v>
      </c>
    </row>
    <row r="358" spans="1:5">
      <c r="A358" s="248" t="s">
        <v>710</v>
      </c>
      <c r="B358" s="249">
        <v>497</v>
      </c>
      <c r="C358" s="250" t="s">
        <v>800</v>
      </c>
      <c r="D358" s="251" t="s">
        <v>718</v>
      </c>
      <c r="E358" s="252">
        <v>5</v>
      </c>
    </row>
    <row r="359" spans="1:5">
      <c r="A359" s="248" t="s">
        <v>614</v>
      </c>
      <c r="B359" s="249">
        <v>130</v>
      </c>
      <c r="C359" s="250" t="s">
        <v>801</v>
      </c>
      <c r="D359" s="251" t="s">
        <v>802</v>
      </c>
      <c r="E359" s="252">
        <v>2</v>
      </c>
    </row>
    <row r="360" spans="1:5">
      <c r="A360" s="248" t="s">
        <v>614</v>
      </c>
      <c r="B360" s="249">
        <v>230</v>
      </c>
      <c r="C360" s="250" t="s">
        <v>803</v>
      </c>
      <c r="D360" s="251" t="s">
        <v>804</v>
      </c>
      <c r="E360" s="252">
        <v>2</v>
      </c>
    </row>
    <row r="361" spans="1:5">
      <c r="A361" s="248" t="s">
        <v>614</v>
      </c>
      <c r="B361" s="249">
        <v>330</v>
      </c>
      <c r="C361" s="250" t="s">
        <v>805</v>
      </c>
      <c r="D361" s="251" t="s">
        <v>806</v>
      </c>
      <c r="E361" s="252">
        <v>2</v>
      </c>
    </row>
    <row r="362" spans="1:5">
      <c r="A362" s="248" t="s">
        <v>631</v>
      </c>
      <c r="B362" s="249">
        <v>130</v>
      </c>
      <c r="C362" s="250" t="s">
        <v>807</v>
      </c>
      <c r="D362" s="251" t="s">
        <v>808</v>
      </c>
      <c r="E362" s="252">
        <v>2</v>
      </c>
    </row>
    <row r="363" spans="1:5">
      <c r="A363" s="248" t="s">
        <v>631</v>
      </c>
      <c r="B363" s="249">
        <v>230</v>
      </c>
      <c r="C363" s="250" t="s">
        <v>809</v>
      </c>
      <c r="D363" s="251" t="s">
        <v>810</v>
      </c>
      <c r="E363" s="252">
        <v>2</v>
      </c>
    </row>
    <row r="364" spans="1:5">
      <c r="A364" s="248" t="s">
        <v>631</v>
      </c>
      <c r="B364" s="249">
        <v>330</v>
      </c>
      <c r="C364" s="250" t="s">
        <v>811</v>
      </c>
      <c r="D364" s="251" t="s">
        <v>812</v>
      </c>
      <c r="E364" s="252">
        <v>2</v>
      </c>
    </row>
    <row r="365" spans="1:5">
      <c r="A365" s="248" t="s">
        <v>653</v>
      </c>
      <c r="B365" s="249">
        <v>130</v>
      </c>
      <c r="C365" s="250" t="s">
        <v>813</v>
      </c>
      <c r="D365" s="251" t="s">
        <v>814</v>
      </c>
      <c r="E365" s="252">
        <v>2</v>
      </c>
    </row>
    <row r="366" spans="1:5">
      <c r="A366" s="248" t="s">
        <v>653</v>
      </c>
      <c r="B366" s="249">
        <v>230</v>
      </c>
      <c r="C366" s="250" t="s">
        <v>815</v>
      </c>
      <c r="D366" s="251" t="s">
        <v>816</v>
      </c>
      <c r="E366" s="252">
        <v>2</v>
      </c>
    </row>
    <row r="367" spans="1:5">
      <c r="A367" s="248" t="s">
        <v>653</v>
      </c>
      <c r="B367" s="249">
        <v>330</v>
      </c>
      <c r="C367" s="250" t="s">
        <v>817</v>
      </c>
      <c r="D367" s="251" t="s">
        <v>818</v>
      </c>
      <c r="E367" s="252">
        <v>2</v>
      </c>
    </row>
    <row r="368" spans="1:5">
      <c r="A368" s="248" t="s">
        <v>653</v>
      </c>
      <c r="B368" s="249">
        <v>430</v>
      </c>
      <c r="C368" s="250" t="s">
        <v>819</v>
      </c>
      <c r="D368" s="251" t="s">
        <v>820</v>
      </c>
      <c r="E368" s="252">
        <v>2</v>
      </c>
    </row>
    <row r="369" spans="1:5">
      <c r="A369" s="248" t="s">
        <v>349</v>
      </c>
      <c r="B369" s="249">
        <v>353</v>
      </c>
      <c r="C369" s="250" t="s">
        <v>821</v>
      </c>
      <c r="D369" s="251" t="s">
        <v>822</v>
      </c>
      <c r="E369" s="252">
        <v>3</v>
      </c>
    </row>
    <row r="370" spans="1:5">
      <c r="A370" s="248" t="s">
        <v>349</v>
      </c>
      <c r="B370" s="249">
        <v>102</v>
      </c>
      <c r="C370" s="250" t="s">
        <v>823</v>
      </c>
      <c r="D370" s="251" t="s">
        <v>824</v>
      </c>
      <c r="E370" s="252">
        <v>1</v>
      </c>
    </row>
    <row r="371" spans="1:5">
      <c r="A371" s="248" t="s">
        <v>349</v>
      </c>
      <c r="B371" s="249">
        <v>152</v>
      </c>
      <c r="C371" s="250" t="s">
        <v>825</v>
      </c>
      <c r="D371" s="251" t="s">
        <v>826</v>
      </c>
      <c r="E371" s="252">
        <v>1</v>
      </c>
    </row>
    <row r="372" spans="1:5">
      <c r="A372" s="248" t="s">
        <v>349</v>
      </c>
      <c r="B372" s="249">
        <v>202</v>
      </c>
      <c r="C372" s="250" t="s">
        <v>827</v>
      </c>
      <c r="D372" s="251" t="s">
        <v>828</v>
      </c>
      <c r="E372" s="252">
        <v>1</v>
      </c>
    </row>
    <row r="373" spans="1:5">
      <c r="A373" s="248" t="s">
        <v>829</v>
      </c>
      <c r="B373" s="249">
        <v>102</v>
      </c>
      <c r="C373" s="250" t="s">
        <v>830</v>
      </c>
      <c r="D373" s="251" t="s">
        <v>824</v>
      </c>
      <c r="E373" s="252">
        <v>1</v>
      </c>
    </row>
    <row r="374" spans="1:5">
      <c r="A374" s="248" t="s">
        <v>829</v>
      </c>
      <c r="B374" s="249">
        <v>152</v>
      </c>
      <c r="C374" s="250" t="s">
        <v>831</v>
      </c>
      <c r="D374" s="251" t="s">
        <v>826</v>
      </c>
      <c r="E374" s="252">
        <v>1</v>
      </c>
    </row>
    <row r="375" spans="1:5">
      <c r="A375" s="248" t="s">
        <v>829</v>
      </c>
      <c r="B375" s="249">
        <v>202</v>
      </c>
      <c r="C375" s="250" t="s">
        <v>832</v>
      </c>
      <c r="D375" s="251" t="s">
        <v>828</v>
      </c>
      <c r="E375" s="252">
        <v>1</v>
      </c>
    </row>
    <row r="376" spans="1:5">
      <c r="A376" s="248" t="s">
        <v>487</v>
      </c>
      <c r="B376" s="249">
        <v>302</v>
      </c>
      <c r="C376" s="250" t="s">
        <v>833</v>
      </c>
      <c r="D376" s="251" t="s">
        <v>834</v>
      </c>
      <c r="E376" s="252">
        <v>3</v>
      </c>
    </row>
    <row r="377" spans="1:5">
      <c r="A377" s="248" t="s">
        <v>324</v>
      </c>
      <c r="B377" s="249">
        <v>600</v>
      </c>
      <c r="C377" s="250" t="s">
        <v>835</v>
      </c>
      <c r="D377" s="251" t="s">
        <v>602</v>
      </c>
      <c r="E377" s="252">
        <v>2</v>
      </c>
    </row>
    <row r="378" spans="1:5">
      <c r="A378" s="248" t="s">
        <v>836</v>
      </c>
      <c r="B378" s="249">
        <v>601</v>
      </c>
      <c r="C378" s="250" t="s">
        <v>837</v>
      </c>
      <c r="D378" s="251" t="s">
        <v>604</v>
      </c>
      <c r="E378" s="252">
        <v>3</v>
      </c>
    </row>
    <row r="379" spans="1:5">
      <c r="A379" s="248" t="s">
        <v>836</v>
      </c>
      <c r="B379" s="249">
        <v>602</v>
      </c>
      <c r="C379" s="250" t="s">
        <v>838</v>
      </c>
      <c r="D379" s="251" t="s">
        <v>606</v>
      </c>
      <c r="E379" s="252">
        <v>3</v>
      </c>
    </row>
    <row r="380" spans="1:5">
      <c r="A380" s="248" t="s">
        <v>324</v>
      </c>
      <c r="B380" s="249">
        <v>500</v>
      </c>
      <c r="C380" s="250" t="s">
        <v>839</v>
      </c>
      <c r="D380" s="251" t="s">
        <v>610</v>
      </c>
      <c r="E380" s="252">
        <v>4</v>
      </c>
    </row>
    <row r="381" spans="1:5">
      <c r="A381" s="248" t="s">
        <v>840</v>
      </c>
      <c r="B381" s="249">
        <v>749</v>
      </c>
      <c r="C381" s="250" t="s">
        <v>841</v>
      </c>
      <c r="D381" s="251" t="s">
        <v>548</v>
      </c>
      <c r="E381" s="252">
        <v>9</v>
      </c>
    </row>
    <row r="382" spans="1:5">
      <c r="A382" s="248" t="s">
        <v>317</v>
      </c>
      <c r="B382" s="249">
        <v>601</v>
      </c>
      <c r="C382" s="250" t="s">
        <v>842</v>
      </c>
      <c r="D382" s="251" t="s">
        <v>577</v>
      </c>
      <c r="E382" s="252">
        <v>3</v>
      </c>
    </row>
    <row r="383" spans="1:5">
      <c r="A383" s="248" t="s">
        <v>840</v>
      </c>
      <c r="B383" s="249">
        <v>703</v>
      </c>
      <c r="C383" s="250" t="s">
        <v>843</v>
      </c>
      <c r="D383" s="251" t="s">
        <v>473</v>
      </c>
      <c r="E383" s="252">
        <v>3</v>
      </c>
    </row>
    <row r="384" spans="1:5">
      <c r="A384" s="248" t="s">
        <v>844</v>
      </c>
      <c r="B384" s="249">
        <v>651</v>
      </c>
      <c r="C384" s="250" t="s">
        <v>845</v>
      </c>
      <c r="D384" s="251" t="s">
        <v>579</v>
      </c>
      <c r="E384" s="252">
        <v>3</v>
      </c>
    </row>
    <row r="385" spans="1:5">
      <c r="A385" s="248" t="s">
        <v>846</v>
      </c>
      <c r="B385" s="249">
        <v>601</v>
      </c>
      <c r="C385" s="250" t="s">
        <v>847</v>
      </c>
      <c r="D385" s="251" t="s">
        <v>587</v>
      </c>
      <c r="E385" s="252">
        <v>3</v>
      </c>
    </row>
    <row r="386" spans="1:5">
      <c r="A386" s="248" t="s">
        <v>840</v>
      </c>
      <c r="B386" s="249">
        <v>704</v>
      </c>
      <c r="C386" s="250" t="s">
        <v>848</v>
      </c>
      <c r="D386" s="251" t="s">
        <v>849</v>
      </c>
      <c r="E386" s="252">
        <v>3</v>
      </c>
    </row>
    <row r="387" spans="1:5">
      <c r="A387" s="248" t="s">
        <v>846</v>
      </c>
      <c r="B387" s="249">
        <v>723</v>
      </c>
      <c r="C387" s="250" t="s">
        <v>850</v>
      </c>
      <c r="D387" s="251" t="s">
        <v>851</v>
      </c>
      <c r="E387" s="252">
        <v>3</v>
      </c>
    </row>
    <row r="388" spans="1:5">
      <c r="A388" s="248" t="s">
        <v>846</v>
      </c>
      <c r="B388" s="249">
        <v>725</v>
      </c>
      <c r="C388" s="250" t="s">
        <v>852</v>
      </c>
      <c r="D388" s="251" t="s">
        <v>853</v>
      </c>
      <c r="E388" s="252">
        <v>3</v>
      </c>
    </row>
    <row r="389" spans="1:5">
      <c r="A389" s="248" t="s">
        <v>854</v>
      </c>
      <c r="B389" s="249">
        <v>601</v>
      </c>
      <c r="C389" s="250" t="s">
        <v>855</v>
      </c>
      <c r="D389" s="251" t="s">
        <v>585</v>
      </c>
      <c r="E389" s="252">
        <v>3</v>
      </c>
    </row>
    <row r="390" spans="1:5">
      <c r="A390" s="248" t="s">
        <v>846</v>
      </c>
      <c r="B390" s="249">
        <v>702</v>
      </c>
      <c r="C390" s="250" t="s">
        <v>856</v>
      </c>
      <c r="D390" s="251" t="s">
        <v>589</v>
      </c>
      <c r="E390" s="252">
        <v>3</v>
      </c>
    </row>
    <row r="391" spans="1:5">
      <c r="A391" s="248" t="s">
        <v>318</v>
      </c>
      <c r="B391" s="249">
        <v>601</v>
      </c>
      <c r="C391" s="250" t="s">
        <v>857</v>
      </c>
      <c r="D391" s="251" t="s">
        <v>468</v>
      </c>
      <c r="E391" s="252">
        <v>3</v>
      </c>
    </row>
    <row r="392" spans="1:5">
      <c r="A392" s="248" t="s">
        <v>858</v>
      </c>
      <c r="B392" s="249">
        <v>602</v>
      </c>
      <c r="C392" s="250" t="s">
        <v>859</v>
      </c>
      <c r="D392" s="251" t="s">
        <v>568</v>
      </c>
      <c r="E392" s="252">
        <v>3</v>
      </c>
    </row>
    <row r="393" spans="1:5">
      <c r="A393" s="248" t="s">
        <v>858</v>
      </c>
      <c r="B393" s="249">
        <v>651</v>
      </c>
      <c r="C393" s="250" t="s">
        <v>860</v>
      </c>
      <c r="D393" s="251" t="s">
        <v>570</v>
      </c>
      <c r="E393" s="252">
        <v>3</v>
      </c>
    </row>
    <row r="394" spans="1:5">
      <c r="A394" s="248" t="s">
        <v>840</v>
      </c>
      <c r="B394" s="249">
        <v>601</v>
      </c>
      <c r="C394" s="250" t="s">
        <v>861</v>
      </c>
      <c r="D394" s="251" t="s">
        <v>471</v>
      </c>
      <c r="E394" s="252">
        <v>3</v>
      </c>
    </row>
    <row r="395" spans="1:5">
      <c r="A395" s="248" t="s">
        <v>858</v>
      </c>
      <c r="B395" s="249">
        <v>607</v>
      </c>
      <c r="C395" s="250" t="s">
        <v>862</v>
      </c>
      <c r="D395" s="251" t="s">
        <v>863</v>
      </c>
      <c r="E395" s="252">
        <v>3</v>
      </c>
    </row>
    <row r="396" spans="1:5">
      <c r="A396" s="248" t="s">
        <v>864</v>
      </c>
      <c r="B396" s="249">
        <v>651</v>
      </c>
      <c r="C396" s="250" t="s">
        <v>865</v>
      </c>
      <c r="D396" s="251" t="s">
        <v>581</v>
      </c>
      <c r="E396" s="252">
        <v>3</v>
      </c>
    </row>
    <row r="397" spans="1:5">
      <c r="A397" s="248" t="s">
        <v>319</v>
      </c>
      <c r="B397" s="249">
        <v>606</v>
      </c>
      <c r="C397" s="250" t="s">
        <v>866</v>
      </c>
      <c r="D397" s="251" t="s">
        <v>515</v>
      </c>
      <c r="E397" s="252">
        <v>3</v>
      </c>
    </row>
    <row r="398" spans="1:5">
      <c r="A398" s="248" t="s">
        <v>867</v>
      </c>
      <c r="B398" s="249">
        <v>603</v>
      </c>
      <c r="C398" s="250" t="s">
        <v>868</v>
      </c>
      <c r="D398" s="251" t="s">
        <v>869</v>
      </c>
      <c r="E398" s="252">
        <v>3</v>
      </c>
    </row>
    <row r="399" spans="1:5">
      <c r="A399" s="248" t="s">
        <v>870</v>
      </c>
      <c r="B399" s="249">
        <v>684</v>
      </c>
      <c r="C399" s="250" t="s">
        <v>871</v>
      </c>
      <c r="D399" s="251" t="s">
        <v>506</v>
      </c>
      <c r="E399" s="252">
        <v>3</v>
      </c>
    </row>
    <row r="400" spans="1:5">
      <c r="A400" s="248" t="s">
        <v>846</v>
      </c>
      <c r="B400" s="249">
        <v>703</v>
      </c>
      <c r="C400" s="250" t="s">
        <v>872</v>
      </c>
      <c r="D400" s="251" t="s">
        <v>873</v>
      </c>
      <c r="E400" s="252">
        <v>3</v>
      </c>
    </row>
    <row r="401" spans="1:5">
      <c r="A401" s="248" t="s">
        <v>846</v>
      </c>
      <c r="B401" s="249">
        <v>600</v>
      </c>
      <c r="C401" s="250" t="s">
        <v>874</v>
      </c>
      <c r="D401" s="251" t="s">
        <v>875</v>
      </c>
      <c r="E401" s="252">
        <v>3</v>
      </c>
    </row>
    <row r="402" spans="1:5">
      <c r="A402" s="248" t="s">
        <v>317</v>
      </c>
      <c r="B402" s="249">
        <v>602</v>
      </c>
      <c r="C402" s="250" t="s">
        <v>876</v>
      </c>
      <c r="D402" s="251" t="s">
        <v>594</v>
      </c>
      <c r="E402" s="252">
        <v>3</v>
      </c>
    </row>
    <row r="403" spans="1:5">
      <c r="A403" s="248" t="s">
        <v>317</v>
      </c>
      <c r="B403" s="249">
        <v>635</v>
      </c>
      <c r="C403" s="250" t="s">
        <v>877</v>
      </c>
      <c r="D403" s="251" t="s">
        <v>878</v>
      </c>
      <c r="E403" s="252">
        <v>3</v>
      </c>
    </row>
    <row r="404" spans="1:5">
      <c r="A404" s="248" t="s">
        <v>879</v>
      </c>
      <c r="B404" s="249">
        <v>602</v>
      </c>
      <c r="C404" s="250" t="s">
        <v>880</v>
      </c>
      <c r="D404" s="251" t="s">
        <v>881</v>
      </c>
      <c r="E404" s="252">
        <v>3</v>
      </c>
    </row>
    <row r="405" spans="1:5">
      <c r="A405" s="248" t="s">
        <v>317</v>
      </c>
      <c r="B405" s="249">
        <v>621</v>
      </c>
      <c r="C405" s="250" t="s">
        <v>882</v>
      </c>
      <c r="D405" s="251" t="s">
        <v>520</v>
      </c>
      <c r="E405" s="252">
        <v>3</v>
      </c>
    </row>
    <row r="406" spans="1:5">
      <c r="A406" s="248" t="s">
        <v>317</v>
      </c>
      <c r="B406" s="249">
        <v>605</v>
      </c>
      <c r="C406" s="250" t="s">
        <v>883</v>
      </c>
      <c r="D406" s="251" t="s">
        <v>884</v>
      </c>
      <c r="E406" s="252">
        <v>3</v>
      </c>
    </row>
    <row r="407" spans="1:5">
      <c r="A407" s="248" t="s">
        <v>317</v>
      </c>
      <c r="B407" s="249">
        <v>631</v>
      </c>
      <c r="C407" s="250" t="s">
        <v>885</v>
      </c>
      <c r="D407" s="251" t="s">
        <v>886</v>
      </c>
      <c r="E407" s="252">
        <v>3</v>
      </c>
    </row>
    <row r="408" spans="1:5">
      <c r="A408" s="248" t="s">
        <v>317</v>
      </c>
      <c r="B408" s="249">
        <v>626</v>
      </c>
      <c r="C408" s="250" t="s">
        <v>887</v>
      </c>
      <c r="D408" s="251" t="s">
        <v>888</v>
      </c>
      <c r="E408" s="252">
        <v>3</v>
      </c>
    </row>
    <row r="409" spans="1:5">
      <c r="A409" s="248" t="s">
        <v>879</v>
      </c>
      <c r="B409" s="249">
        <v>553</v>
      </c>
      <c r="C409" s="250" t="s">
        <v>889</v>
      </c>
      <c r="D409" s="251" t="s">
        <v>890</v>
      </c>
      <c r="E409" s="252">
        <v>3</v>
      </c>
    </row>
    <row r="410" spans="1:5">
      <c r="A410" s="248" t="s">
        <v>879</v>
      </c>
      <c r="B410" s="249">
        <v>611</v>
      </c>
      <c r="C410" s="250" t="s">
        <v>891</v>
      </c>
      <c r="D410" s="251" t="s">
        <v>892</v>
      </c>
      <c r="E410" s="252">
        <v>3</v>
      </c>
    </row>
    <row r="411" spans="1:5">
      <c r="A411" s="248" t="s">
        <v>317</v>
      </c>
      <c r="B411" s="249">
        <v>749</v>
      </c>
      <c r="C411" s="250" t="s">
        <v>893</v>
      </c>
      <c r="D411" s="251" t="s">
        <v>548</v>
      </c>
      <c r="E411" s="252">
        <v>9</v>
      </c>
    </row>
    <row r="412" spans="1:5">
      <c r="A412" s="248" t="s">
        <v>292</v>
      </c>
      <c r="B412" s="249">
        <v>110</v>
      </c>
      <c r="C412" s="250" t="s">
        <v>894</v>
      </c>
      <c r="D412" s="251" t="s">
        <v>895</v>
      </c>
      <c r="E412" s="252">
        <v>2</v>
      </c>
    </row>
    <row r="413" spans="1:5">
      <c r="A413" s="248" t="s">
        <v>896</v>
      </c>
      <c r="B413" s="249">
        <v>102</v>
      </c>
      <c r="C413" s="250" t="s">
        <v>897</v>
      </c>
      <c r="D413" s="251" t="s">
        <v>824</v>
      </c>
      <c r="E413" s="252">
        <v>1</v>
      </c>
    </row>
    <row r="414" spans="1:5">
      <c r="A414" s="248" t="s">
        <v>896</v>
      </c>
      <c r="B414" s="249">
        <v>152</v>
      </c>
      <c r="C414" s="250" t="s">
        <v>898</v>
      </c>
      <c r="D414" s="251" t="s">
        <v>826</v>
      </c>
      <c r="E414" s="252">
        <v>1</v>
      </c>
    </row>
    <row r="415" spans="1:5">
      <c r="A415" s="248" t="s">
        <v>354</v>
      </c>
      <c r="B415" s="249">
        <v>251</v>
      </c>
      <c r="C415" s="250" t="s">
        <v>899</v>
      </c>
      <c r="D415" s="251" t="s">
        <v>900</v>
      </c>
      <c r="E415" s="252">
        <v>4</v>
      </c>
    </row>
    <row r="416" spans="1:5">
      <c r="A416" s="248" t="s">
        <v>354</v>
      </c>
      <c r="B416" s="249">
        <v>252</v>
      </c>
      <c r="C416" s="250" t="s">
        <v>901</v>
      </c>
      <c r="D416" s="251" t="s">
        <v>902</v>
      </c>
      <c r="E416" s="252">
        <v>4</v>
      </c>
    </row>
    <row r="417" spans="1:5">
      <c r="A417" s="248" t="s">
        <v>903</v>
      </c>
      <c r="B417" s="249">
        <v>250</v>
      </c>
      <c r="C417" s="250" t="s">
        <v>904</v>
      </c>
      <c r="D417" s="251" t="s">
        <v>905</v>
      </c>
      <c r="E417" s="252">
        <v>4</v>
      </c>
    </row>
    <row r="418" spans="1:5">
      <c r="A418" s="248" t="s">
        <v>906</v>
      </c>
      <c r="B418" s="249">
        <v>251</v>
      </c>
      <c r="C418" s="250" t="s">
        <v>907</v>
      </c>
      <c r="D418" s="251" t="s">
        <v>908</v>
      </c>
      <c r="E418" s="252">
        <v>3</v>
      </c>
    </row>
    <row r="419" spans="1:5">
      <c r="A419" s="248" t="s">
        <v>906</v>
      </c>
      <c r="B419" s="249">
        <v>301</v>
      </c>
      <c r="C419" s="250" t="s">
        <v>909</v>
      </c>
      <c r="D419" s="251" t="s">
        <v>910</v>
      </c>
      <c r="E419" s="252">
        <v>4</v>
      </c>
    </row>
    <row r="420" spans="1:5">
      <c r="A420" s="248" t="s">
        <v>361</v>
      </c>
      <c r="B420" s="249">
        <v>252</v>
      </c>
      <c r="C420" s="250" t="s">
        <v>911</v>
      </c>
      <c r="D420" s="251" t="s">
        <v>912</v>
      </c>
      <c r="E420" s="252">
        <v>3</v>
      </c>
    </row>
    <row r="421" spans="1:5">
      <c r="A421" s="248" t="s">
        <v>913</v>
      </c>
      <c r="B421" s="249">
        <v>280</v>
      </c>
      <c r="C421" s="250" t="s">
        <v>914</v>
      </c>
      <c r="D421" s="251" t="s">
        <v>915</v>
      </c>
      <c r="E421" s="252">
        <v>4</v>
      </c>
    </row>
    <row r="422" spans="1:5">
      <c r="A422" s="248" t="s">
        <v>354</v>
      </c>
      <c r="B422" s="249">
        <v>301</v>
      </c>
      <c r="C422" s="250" t="s">
        <v>916</v>
      </c>
      <c r="D422" s="251" t="s">
        <v>917</v>
      </c>
      <c r="E422" s="252">
        <v>4</v>
      </c>
    </row>
    <row r="423" spans="1:5">
      <c r="A423" s="248" t="s">
        <v>285</v>
      </c>
      <c r="B423" s="249">
        <v>135</v>
      </c>
      <c r="C423" s="250" t="s">
        <v>918</v>
      </c>
      <c r="D423" s="251" t="s">
        <v>919</v>
      </c>
      <c r="E423" s="252">
        <v>4</v>
      </c>
    </row>
    <row r="424" spans="1:5">
      <c r="A424" s="248" t="s">
        <v>285</v>
      </c>
      <c r="B424" s="249">
        <v>235</v>
      </c>
      <c r="C424" s="250" t="s">
        <v>920</v>
      </c>
      <c r="D424" s="251" t="s">
        <v>921</v>
      </c>
      <c r="E424" s="252">
        <v>4</v>
      </c>
    </row>
    <row r="425" spans="1:5">
      <c r="A425" s="248" t="s">
        <v>285</v>
      </c>
      <c r="B425" s="249">
        <v>236</v>
      </c>
      <c r="C425" s="250" t="s">
        <v>922</v>
      </c>
      <c r="D425" s="251" t="s">
        <v>923</v>
      </c>
      <c r="E425" s="252">
        <v>4</v>
      </c>
    </row>
    <row r="426" spans="1:5">
      <c r="A426" s="248" t="s">
        <v>387</v>
      </c>
      <c r="B426" s="249">
        <v>310</v>
      </c>
      <c r="C426" s="250" t="s">
        <v>924</v>
      </c>
      <c r="D426" s="251" t="s">
        <v>925</v>
      </c>
      <c r="E426" s="252">
        <v>2</v>
      </c>
    </row>
    <row r="427" spans="1:5">
      <c r="A427" s="248" t="s">
        <v>926</v>
      </c>
      <c r="B427" s="249">
        <v>351</v>
      </c>
      <c r="C427" s="250" t="s">
        <v>927</v>
      </c>
      <c r="D427" s="251" t="s">
        <v>928</v>
      </c>
      <c r="E427" s="252">
        <v>3</v>
      </c>
    </row>
    <row r="428" spans="1:5">
      <c r="A428" s="248" t="s">
        <v>929</v>
      </c>
      <c r="B428" s="249">
        <v>251</v>
      </c>
      <c r="C428" s="250" t="s">
        <v>930</v>
      </c>
      <c r="D428" s="251" t="s">
        <v>931</v>
      </c>
      <c r="E428" s="252">
        <v>3</v>
      </c>
    </row>
    <row r="429" spans="1:5">
      <c r="A429" s="248" t="s">
        <v>367</v>
      </c>
      <c r="B429" s="249">
        <v>350</v>
      </c>
      <c r="C429" s="250" t="s">
        <v>932</v>
      </c>
      <c r="D429" s="251" t="s">
        <v>933</v>
      </c>
      <c r="E429" s="252">
        <v>3</v>
      </c>
    </row>
    <row r="430" spans="1:5">
      <c r="A430" s="248" t="s">
        <v>376</v>
      </c>
      <c r="B430" s="249">
        <v>351</v>
      </c>
      <c r="C430" s="250" t="s">
        <v>934</v>
      </c>
      <c r="D430" s="251" t="s">
        <v>935</v>
      </c>
      <c r="E430" s="252">
        <v>4</v>
      </c>
    </row>
    <row r="431" spans="1:5">
      <c r="A431" s="248" t="s">
        <v>387</v>
      </c>
      <c r="B431" s="249">
        <v>410</v>
      </c>
      <c r="C431" s="250" t="s">
        <v>936</v>
      </c>
      <c r="D431" s="251" t="s">
        <v>937</v>
      </c>
      <c r="E431" s="252">
        <v>2</v>
      </c>
    </row>
    <row r="432" spans="1:5">
      <c r="A432" s="248" t="s">
        <v>387</v>
      </c>
      <c r="B432" s="249">
        <v>460</v>
      </c>
      <c r="C432" s="250" t="s">
        <v>938</v>
      </c>
      <c r="D432" s="251" t="s">
        <v>939</v>
      </c>
      <c r="E432" s="252">
        <v>1</v>
      </c>
    </row>
    <row r="433" spans="1:5">
      <c r="A433" s="248" t="s">
        <v>354</v>
      </c>
      <c r="B433" s="249">
        <v>375</v>
      </c>
      <c r="C433" s="250" t="s">
        <v>940</v>
      </c>
      <c r="D433" s="251" t="s">
        <v>941</v>
      </c>
      <c r="E433" s="252">
        <v>2</v>
      </c>
    </row>
    <row r="434" spans="1:5">
      <c r="A434" s="248" t="s">
        <v>942</v>
      </c>
      <c r="B434" s="249">
        <v>400</v>
      </c>
      <c r="C434" s="250" t="s">
        <v>943</v>
      </c>
      <c r="D434" s="251" t="s">
        <v>944</v>
      </c>
      <c r="E434" s="252">
        <v>2</v>
      </c>
    </row>
    <row r="435" spans="1:5">
      <c r="A435" s="248" t="s">
        <v>942</v>
      </c>
      <c r="B435" s="249">
        <v>402</v>
      </c>
      <c r="C435" s="250" t="s">
        <v>945</v>
      </c>
      <c r="D435" s="251" t="s">
        <v>946</v>
      </c>
      <c r="E435" s="252">
        <v>3</v>
      </c>
    </row>
    <row r="436" spans="1:5">
      <c r="A436" s="248" t="s">
        <v>387</v>
      </c>
      <c r="B436" s="249">
        <v>446</v>
      </c>
      <c r="C436" s="250" t="s">
        <v>947</v>
      </c>
      <c r="D436" s="251" t="s">
        <v>948</v>
      </c>
      <c r="E436" s="252">
        <v>1</v>
      </c>
    </row>
    <row r="437" spans="1:5">
      <c r="A437" s="248" t="s">
        <v>387</v>
      </c>
      <c r="B437" s="249">
        <v>646</v>
      </c>
      <c r="C437" s="250" t="s">
        <v>949</v>
      </c>
      <c r="D437" s="251" t="s">
        <v>950</v>
      </c>
      <c r="E437" s="252">
        <v>2</v>
      </c>
    </row>
    <row r="438" spans="1:5">
      <c r="A438" s="248" t="s">
        <v>217</v>
      </c>
      <c r="B438" s="249">
        <v>356</v>
      </c>
      <c r="C438" s="250" t="s">
        <v>951</v>
      </c>
      <c r="D438" s="251" t="s">
        <v>952</v>
      </c>
      <c r="E438" s="252">
        <v>3</v>
      </c>
    </row>
    <row r="439" spans="1:5">
      <c r="A439" s="248" t="s">
        <v>292</v>
      </c>
      <c r="B439" s="249">
        <v>461</v>
      </c>
      <c r="C439" s="250" t="s">
        <v>953</v>
      </c>
      <c r="D439" s="251" t="s">
        <v>954</v>
      </c>
      <c r="E439" s="252">
        <v>2</v>
      </c>
    </row>
    <row r="440" spans="1:5">
      <c r="A440" s="248" t="s">
        <v>199</v>
      </c>
      <c r="B440" s="249">
        <v>395</v>
      </c>
      <c r="C440" s="250" t="s">
        <v>955</v>
      </c>
      <c r="D440" s="251" t="s">
        <v>956</v>
      </c>
      <c r="E440" s="252">
        <v>1</v>
      </c>
    </row>
    <row r="441" spans="1:5">
      <c r="A441" s="248" t="s">
        <v>373</v>
      </c>
      <c r="B441" s="249">
        <v>513</v>
      </c>
      <c r="C441" s="250" t="s">
        <v>957</v>
      </c>
      <c r="D441" s="251" t="s">
        <v>958</v>
      </c>
      <c r="E441" s="252">
        <v>2</v>
      </c>
    </row>
    <row r="442" spans="1:5">
      <c r="A442" s="248" t="s">
        <v>942</v>
      </c>
      <c r="B442" s="249">
        <v>406</v>
      </c>
      <c r="C442" s="250" t="s">
        <v>959</v>
      </c>
      <c r="D442" s="251" t="s">
        <v>960</v>
      </c>
      <c r="E442" s="252">
        <v>1</v>
      </c>
    </row>
    <row r="443" spans="1:5">
      <c r="A443" s="248" t="s">
        <v>387</v>
      </c>
      <c r="B443" s="249">
        <v>363</v>
      </c>
      <c r="C443" s="250" t="s">
        <v>961</v>
      </c>
      <c r="D443" s="251" t="s">
        <v>962</v>
      </c>
      <c r="E443" s="252">
        <v>1</v>
      </c>
    </row>
    <row r="444" spans="1:5">
      <c r="A444" s="248" t="s">
        <v>376</v>
      </c>
      <c r="B444" s="249">
        <v>508</v>
      </c>
      <c r="C444" s="250" t="s">
        <v>963</v>
      </c>
      <c r="D444" s="251" t="s">
        <v>964</v>
      </c>
      <c r="E444" s="252">
        <v>4</v>
      </c>
    </row>
    <row r="445" spans="1:5">
      <c r="A445" s="248" t="s">
        <v>379</v>
      </c>
      <c r="B445" s="249">
        <v>509</v>
      </c>
      <c r="C445" s="250" t="s">
        <v>965</v>
      </c>
      <c r="D445" s="251" t="s">
        <v>966</v>
      </c>
      <c r="E445" s="252">
        <v>3</v>
      </c>
    </row>
    <row r="446" spans="1:5">
      <c r="A446" s="248" t="s">
        <v>379</v>
      </c>
      <c r="B446" s="249">
        <v>508</v>
      </c>
      <c r="C446" s="250" t="s">
        <v>967</v>
      </c>
      <c r="D446" s="251" t="s">
        <v>968</v>
      </c>
      <c r="E446" s="252">
        <v>4</v>
      </c>
    </row>
    <row r="447" spans="1:5">
      <c r="A447" s="248" t="s">
        <v>376</v>
      </c>
      <c r="B447" s="249">
        <v>509</v>
      </c>
      <c r="C447" s="250" t="s">
        <v>969</v>
      </c>
      <c r="D447" s="251" t="s">
        <v>970</v>
      </c>
      <c r="E447" s="252">
        <v>3</v>
      </c>
    </row>
    <row r="448" spans="1:5">
      <c r="A448" s="248" t="s">
        <v>382</v>
      </c>
      <c r="B448" s="249">
        <v>509</v>
      </c>
      <c r="C448" s="250" t="s">
        <v>971</v>
      </c>
      <c r="D448" s="251" t="s">
        <v>972</v>
      </c>
      <c r="E448" s="252">
        <v>4</v>
      </c>
    </row>
    <row r="449" spans="1:5">
      <c r="A449" s="248" t="s">
        <v>382</v>
      </c>
      <c r="B449" s="249">
        <v>507</v>
      </c>
      <c r="C449" s="250" t="s">
        <v>973</v>
      </c>
      <c r="D449" s="251" t="s">
        <v>974</v>
      </c>
      <c r="E449" s="252">
        <v>4</v>
      </c>
    </row>
    <row r="450" spans="1:5">
      <c r="A450" s="248" t="s">
        <v>382</v>
      </c>
      <c r="B450" s="249">
        <v>508</v>
      </c>
      <c r="C450" s="250" t="s">
        <v>975</v>
      </c>
      <c r="D450" s="251" t="s">
        <v>976</v>
      </c>
      <c r="E450" s="252">
        <v>3</v>
      </c>
    </row>
    <row r="451" spans="1:5">
      <c r="A451" s="248" t="s">
        <v>382</v>
      </c>
      <c r="B451" s="249">
        <v>506</v>
      </c>
      <c r="C451" s="250" t="s">
        <v>977</v>
      </c>
      <c r="D451" s="251" t="s">
        <v>978</v>
      </c>
      <c r="E451" s="252">
        <v>3</v>
      </c>
    </row>
    <row r="452" spans="1:5">
      <c r="A452" s="248" t="s">
        <v>979</v>
      </c>
      <c r="B452" s="249">
        <v>600</v>
      </c>
      <c r="C452" s="250" t="s">
        <v>980</v>
      </c>
      <c r="D452" s="251" t="s">
        <v>981</v>
      </c>
      <c r="E452" s="252">
        <v>2</v>
      </c>
    </row>
    <row r="453" spans="1:5">
      <c r="A453" s="248" t="s">
        <v>982</v>
      </c>
      <c r="B453" s="249">
        <v>600</v>
      </c>
      <c r="C453" s="250" t="s">
        <v>983</v>
      </c>
      <c r="D453" s="251" t="s">
        <v>984</v>
      </c>
      <c r="E453" s="252">
        <v>2</v>
      </c>
    </row>
    <row r="454" spans="1:5">
      <c r="A454" s="248" t="s">
        <v>985</v>
      </c>
      <c r="B454" s="249">
        <v>600</v>
      </c>
      <c r="C454" s="250" t="s">
        <v>986</v>
      </c>
      <c r="D454" s="251" t="s">
        <v>987</v>
      </c>
      <c r="E454" s="252">
        <v>2</v>
      </c>
    </row>
    <row r="455" spans="1:5">
      <c r="A455" s="248" t="s">
        <v>926</v>
      </c>
      <c r="B455" s="249">
        <v>606</v>
      </c>
      <c r="C455" s="250" t="s">
        <v>988</v>
      </c>
      <c r="D455" s="251" t="s">
        <v>989</v>
      </c>
      <c r="E455" s="252">
        <v>2</v>
      </c>
    </row>
    <row r="456" spans="1:5">
      <c r="A456" s="248" t="s">
        <v>926</v>
      </c>
      <c r="B456" s="249">
        <v>605</v>
      </c>
      <c r="C456" s="250" t="s">
        <v>990</v>
      </c>
      <c r="D456" s="251" t="s">
        <v>991</v>
      </c>
      <c r="E456" s="252">
        <v>4</v>
      </c>
    </row>
    <row r="457" spans="1:5">
      <c r="A457" s="248" t="s">
        <v>387</v>
      </c>
      <c r="B457" s="249">
        <v>613</v>
      </c>
      <c r="C457" s="250" t="s">
        <v>992</v>
      </c>
      <c r="D457" s="251" t="s">
        <v>993</v>
      </c>
      <c r="E457" s="252">
        <v>2</v>
      </c>
    </row>
    <row r="458" spans="1:5">
      <c r="A458" s="248" t="s">
        <v>994</v>
      </c>
      <c r="B458" s="249">
        <v>601</v>
      </c>
      <c r="C458" s="250" t="s">
        <v>995</v>
      </c>
      <c r="D458" s="251" t="s">
        <v>996</v>
      </c>
      <c r="E458" s="252">
        <v>2</v>
      </c>
    </row>
    <row r="459" spans="1:5">
      <c r="A459" s="248" t="s">
        <v>926</v>
      </c>
      <c r="B459" s="249">
        <v>603</v>
      </c>
      <c r="C459" s="250" t="s">
        <v>997</v>
      </c>
      <c r="D459" s="251" t="s">
        <v>998</v>
      </c>
      <c r="E459" s="252">
        <v>2</v>
      </c>
    </row>
    <row r="460" spans="1:5">
      <c r="A460" s="248" t="s">
        <v>926</v>
      </c>
      <c r="B460" s="249">
        <v>655</v>
      </c>
      <c r="C460" s="250" t="s">
        <v>999</v>
      </c>
      <c r="D460" s="251" t="s">
        <v>1000</v>
      </c>
      <c r="E460" s="252">
        <v>3</v>
      </c>
    </row>
    <row r="461" spans="1:5">
      <c r="A461" s="248" t="s">
        <v>926</v>
      </c>
      <c r="B461" s="249">
        <v>604</v>
      </c>
      <c r="C461" s="250" t="s">
        <v>1001</v>
      </c>
      <c r="D461" s="251" t="s">
        <v>1002</v>
      </c>
      <c r="E461" s="252">
        <v>3</v>
      </c>
    </row>
    <row r="462" spans="1:5">
      <c r="A462" s="248" t="s">
        <v>387</v>
      </c>
      <c r="B462" s="249">
        <v>661</v>
      </c>
      <c r="C462" s="250" t="s">
        <v>1003</v>
      </c>
      <c r="D462" s="251" t="s">
        <v>1004</v>
      </c>
      <c r="E462" s="252">
        <v>2</v>
      </c>
    </row>
    <row r="463" spans="1:5">
      <c r="A463" s="248" t="s">
        <v>376</v>
      </c>
      <c r="B463" s="249">
        <v>708</v>
      </c>
      <c r="C463" s="250" t="s">
        <v>1005</v>
      </c>
      <c r="D463" s="251" t="s">
        <v>1006</v>
      </c>
      <c r="E463" s="252">
        <v>3</v>
      </c>
    </row>
    <row r="464" spans="1:5">
      <c r="A464" s="248" t="s">
        <v>376</v>
      </c>
      <c r="B464" s="249">
        <v>709</v>
      </c>
      <c r="C464" s="250" t="s">
        <v>1007</v>
      </c>
      <c r="D464" s="251" t="s">
        <v>1008</v>
      </c>
      <c r="E464" s="252">
        <v>3</v>
      </c>
    </row>
    <row r="465" spans="1:5">
      <c r="A465" s="248" t="s">
        <v>379</v>
      </c>
      <c r="B465" s="249">
        <v>708</v>
      </c>
      <c r="C465" s="250" t="s">
        <v>1009</v>
      </c>
      <c r="D465" s="251" t="s">
        <v>1010</v>
      </c>
      <c r="E465" s="252">
        <v>3</v>
      </c>
    </row>
    <row r="466" spans="1:5">
      <c r="A466" s="248" t="s">
        <v>382</v>
      </c>
      <c r="B466" s="249">
        <v>706</v>
      </c>
      <c r="C466" s="250" t="s">
        <v>1011</v>
      </c>
      <c r="D466" s="251" t="s">
        <v>1012</v>
      </c>
      <c r="E466" s="252">
        <v>3</v>
      </c>
    </row>
    <row r="467" spans="1:5">
      <c r="A467" s="248" t="s">
        <v>382</v>
      </c>
      <c r="B467" s="249">
        <v>708</v>
      </c>
      <c r="C467" s="250" t="s">
        <v>1013</v>
      </c>
      <c r="D467" s="251" t="s">
        <v>1014</v>
      </c>
      <c r="E467" s="252">
        <v>3</v>
      </c>
    </row>
    <row r="468" spans="1:5">
      <c r="A468" s="248" t="s">
        <v>387</v>
      </c>
      <c r="B468" s="249">
        <v>709</v>
      </c>
      <c r="C468" s="250" t="s">
        <v>1015</v>
      </c>
      <c r="D468" s="251" t="s">
        <v>1016</v>
      </c>
      <c r="E468" s="252">
        <v>1</v>
      </c>
    </row>
    <row r="469" spans="1:5">
      <c r="A469" s="248" t="s">
        <v>387</v>
      </c>
      <c r="B469" s="249">
        <v>705</v>
      </c>
      <c r="C469" s="250" t="s">
        <v>1017</v>
      </c>
      <c r="D469" s="251" t="s">
        <v>1018</v>
      </c>
      <c r="E469" s="252">
        <v>2</v>
      </c>
    </row>
    <row r="470" spans="1:5">
      <c r="A470" s="248" t="s">
        <v>387</v>
      </c>
      <c r="B470" s="249">
        <v>749</v>
      </c>
      <c r="C470" s="250" t="s">
        <v>1019</v>
      </c>
      <c r="D470" s="251" t="s">
        <v>548</v>
      </c>
      <c r="E470" s="252">
        <v>10</v>
      </c>
    </row>
    <row r="471" spans="1:5">
      <c r="A471" s="248" t="s">
        <v>387</v>
      </c>
      <c r="B471" s="249">
        <v>747</v>
      </c>
      <c r="C471" s="250" t="s">
        <v>1020</v>
      </c>
      <c r="D471" s="251" t="s">
        <v>1021</v>
      </c>
      <c r="E471" s="252">
        <v>6</v>
      </c>
    </row>
    <row r="472" spans="1:5">
      <c r="A472" s="248" t="s">
        <v>379</v>
      </c>
      <c r="B472" s="249">
        <v>351</v>
      </c>
      <c r="C472" s="250" t="s">
        <v>1022</v>
      </c>
      <c r="D472" s="251" t="s">
        <v>1023</v>
      </c>
      <c r="E472" s="252">
        <v>4</v>
      </c>
    </row>
    <row r="473" spans="1:5">
      <c r="A473" s="248" t="s">
        <v>379</v>
      </c>
      <c r="B473" s="249">
        <v>709</v>
      </c>
      <c r="C473" s="250" t="s">
        <v>1024</v>
      </c>
      <c r="D473" s="251" t="s">
        <v>1025</v>
      </c>
      <c r="E473" s="252">
        <v>3</v>
      </c>
    </row>
    <row r="474" spans="1:5">
      <c r="A474" s="248" t="s">
        <v>354</v>
      </c>
      <c r="B474" s="249">
        <v>275</v>
      </c>
      <c r="C474" s="250" t="s">
        <v>1026</v>
      </c>
      <c r="D474" s="251" t="s">
        <v>941</v>
      </c>
      <c r="E474" s="252">
        <v>2</v>
      </c>
    </row>
    <row r="475" spans="1:5">
      <c r="A475" s="248" t="s">
        <v>376</v>
      </c>
      <c r="B475" s="249">
        <v>413</v>
      </c>
      <c r="C475" s="250" t="s">
        <v>1027</v>
      </c>
      <c r="D475" s="251" t="s">
        <v>1028</v>
      </c>
      <c r="E475" s="252">
        <v>2</v>
      </c>
    </row>
    <row r="476" spans="1:5">
      <c r="A476" s="248" t="s">
        <v>926</v>
      </c>
      <c r="B476" s="249">
        <v>615</v>
      </c>
      <c r="C476" s="250" t="s">
        <v>1029</v>
      </c>
      <c r="D476" s="251" t="s">
        <v>1030</v>
      </c>
      <c r="E476" s="252">
        <v>1</v>
      </c>
    </row>
    <row r="477" spans="1:5">
      <c r="A477" s="248" t="s">
        <v>376</v>
      </c>
      <c r="B477" s="249">
        <v>252</v>
      </c>
      <c r="C477" s="250" t="s">
        <v>1031</v>
      </c>
      <c r="D477" s="251" t="s">
        <v>378</v>
      </c>
      <c r="E477" s="252">
        <v>4</v>
      </c>
    </row>
    <row r="478" spans="1:5">
      <c r="A478" s="248" t="s">
        <v>379</v>
      </c>
      <c r="B478" s="249">
        <v>252</v>
      </c>
      <c r="C478" s="250" t="s">
        <v>1032</v>
      </c>
      <c r="D478" s="251" t="s">
        <v>381</v>
      </c>
      <c r="E478" s="252">
        <v>4</v>
      </c>
    </row>
    <row r="479" spans="1:5">
      <c r="A479" s="248" t="s">
        <v>376</v>
      </c>
      <c r="B479" s="249">
        <v>352</v>
      </c>
      <c r="C479" s="250" t="s">
        <v>1033</v>
      </c>
      <c r="D479" s="251" t="s">
        <v>935</v>
      </c>
      <c r="E479" s="252">
        <v>4</v>
      </c>
    </row>
    <row r="480" spans="1:5">
      <c r="A480" s="248" t="s">
        <v>379</v>
      </c>
      <c r="B480" s="249">
        <v>352</v>
      </c>
      <c r="C480" s="250" t="s">
        <v>1034</v>
      </c>
      <c r="D480" s="251" t="s">
        <v>1023</v>
      </c>
      <c r="E480" s="252">
        <v>4</v>
      </c>
    </row>
    <row r="481" spans="1:5">
      <c r="A481" s="248" t="s">
        <v>322</v>
      </c>
      <c r="B481" s="249">
        <v>607</v>
      </c>
      <c r="C481" s="250" t="s">
        <v>1035</v>
      </c>
      <c r="D481" s="251" t="s">
        <v>1036</v>
      </c>
      <c r="E481" s="252">
        <v>3</v>
      </c>
    </row>
    <row r="482" spans="1:5">
      <c r="A482" s="248" t="s">
        <v>1037</v>
      </c>
      <c r="B482" s="249">
        <v>201</v>
      </c>
      <c r="C482" s="250" t="s">
        <v>1038</v>
      </c>
      <c r="D482" s="251" t="s">
        <v>1039</v>
      </c>
      <c r="E482" s="252">
        <v>2</v>
      </c>
    </row>
    <row r="483" spans="1:5">
      <c r="A483" s="248" t="s">
        <v>1040</v>
      </c>
      <c r="B483" s="249">
        <v>214</v>
      </c>
      <c r="C483" s="250" t="s">
        <v>1041</v>
      </c>
      <c r="D483" s="251" t="s">
        <v>405</v>
      </c>
      <c r="E483" s="252">
        <v>3</v>
      </c>
    </row>
    <row r="484" spans="1:5">
      <c r="A484" s="248" t="s">
        <v>199</v>
      </c>
      <c r="B484" s="249">
        <v>607</v>
      </c>
      <c r="C484" s="250" t="s">
        <v>1042</v>
      </c>
      <c r="D484" s="251" t="s">
        <v>863</v>
      </c>
      <c r="E484" s="252">
        <v>3</v>
      </c>
    </row>
    <row r="485" spans="1:5">
      <c r="A485" s="248" t="s">
        <v>290</v>
      </c>
      <c r="B485" s="249">
        <v>603</v>
      </c>
      <c r="C485" s="250" t="s">
        <v>1043</v>
      </c>
      <c r="D485" s="251" t="s">
        <v>869</v>
      </c>
      <c r="E485" s="252">
        <v>3</v>
      </c>
    </row>
    <row r="486" spans="1:5">
      <c r="A486" s="248" t="s">
        <v>227</v>
      </c>
      <c r="B486" s="249">
        <v>705</v>
      </c>
      <c r="C486" s="250" t="s">
        <v>1044</v>
      </c>
      <c r="D486" s="251" t="s">
        <v>851</v>
      </c>
      <c r="E486" s="252">
        <v>3</v>
      </c>
    </row>
    <row r="487" spans="1:5">
      <c r="A487" s="248" t="s">
        <v>296</v>
      </c>
      <c r="B487" s="249">
        <v>606</v>
      </c>
      <c r="C487" s="250" t="s">
        <v>1045</v>
      </c>
      <c r="D487" s="251" t="s">
        <v>1046</v>
      </c>
      <c r="E487" s="252">
        <v>3</v>
      </c>
    </row>
    <row r="488" spans="1:5">
      <c r="A488" s="248" t="s">
        <v>291</v>
      </c>
      <c r="B488" s="249">
        <v>706</v>
      </c>
      <c r="C488" s="250" t="s">
        <v>1047</v>
      </c>
      <c r="D488" s="251" t="s">
        <v>1048</v>
      </c>
      <c r="E488" s="252">
        <v>2</v>
      </c>
    </row>
    <row r="489" spans="1:5">
      <c r="A489" s="248" t="s">
        <v>230</v>
      </c>
      <c r="B489" s="249">
        <v>703</v>
      </c>
      <c r="C489" s="250" t="s">
        <v>1049</v>
      </c>
      <c r="D489" s="251" t="s">
        <v>498</v>
      </c>
      <c r="E489" s="252">
        <v>3</v>
      </c>
    </row>
    <row r="490" spans="1:5">
      <c r="A490" s="248" t="s">
        <v>291</v>
      </c>
      <c r="B490" s="249">
        <v>799</v>
      </c>
      <c r="C490" s="250" t="s">
        <v>1050</v>
      </c>
      <c r="D490" s="251" t="s">
        <v>548</v>
      </c>
      <c r="E490" s="252">
        <v>8</v>
      </c>
    </row>
    <row r="491" spans="1:5">
      <c r="A491" s="248" t="s">
        <v>171</v>
      </c>
      <c r="B491" s="249">
        <v>552</v>
      </c>
      <c r="C491" s="250" t="s">
        <v>1051</v>
      </c>
      <c r="D491" s="251" t="s">
        <v>1052</v>
      </c>
      <c r="E491" s="252">
        <v>3</v>
      </c>
    </row>
    <row r="492" spans="1:5">
      <c r="A492" s="248" t="s">
        <v>178</v>
      </c>
      <c r="B492" s="249">
        <v>602</v>
      </c>
      <c r="C492" s="250" t="s">
        <v>1053</v>
      </c>
      <c r="D492" s="251" t="s">
        <v>881</v>
      </c>
      <c r="E492" s="252">
        <v>3</v>
      </c>
    </row>
    <row r="493" spans="1:5">
      <c r="A493" s="248" t="s">
        <v>171</v>
      </c>
      <c r="B493" s="249">
        <v>605</v>
      </c>
      <c r="C493" s="250" t="s">
        <v>1054</v>
      </c>
      <c r="D493" s="251" t="s">
        <v>884</v>
      </c>
      <c r="E493" s="252">
        <v>2</v>
      </c>
    </row>
    <row r="494" spans="1:5">
      <c r="A494" s="248" t="s">
        <v>207</v>
      </c>
      <c r="B494" s="249">
        <v>600</v>
      </c>
      <c r="C494" s="250" t="s">
        <v>1055</v>
      </c>
      <c r="D494" s="251" t="s">
        <v>875</v>
      </c>
      <c r="E494" s="252">
        <v>3</v>
      </c>
    </row>
    <row r="495" spans="1:5">
      <c r="A495" s="248" t="s">
        <v>171</v>
      </c>
      <c r="B495" s="249">
        <v>621</v>
      </c>
      <c r="C495" s="250" t="s">
        <v>1056</v>
      </c>
      <c r="D495" s="251" t="s">
        <v>520</v>
      </c>
      <c r="E495" s="252">
        <v>3</v>
      </c>
    </row>
    <row r="496" spans="1:5">
      <c r="A496" s="248" t="s">
        <v>171</v>
      </c>
      <c r="B496" s="249">
        <v>631</v>
      </c>
      <c r="C496" s="250" t="s">
        <v>1057</v>
      </c>
      <c r="D496" s="251" t="s">
        <v>886</v>
      </c>
      <c r="E496" s="252">
        <v>3</v>
      </c>
    </row>
    <row r="497" spans="1:5">
      <c r="A497" s="248" t="s">
        <v>178</v>
      </c>
      <c r="B497" s="249">
        <v>655</v>
      </c>
      <c r="C497" s="250" t="s">
        <v>1058</v>
      </c>
      <c r="D497" s="251" t="s">
        <v>1059</v>
      </c>
      <c r="E497" s="252">
        <v>3</v>
      </c>
    </row>
    <row r="498" spans="1:5">
      <c r="A498" s="248" t="s">
        <v>178</v>
      </c>
      <c r="B498" s="249">
        <v>611</v>
      </c>
      <c r="C498" s="250" t="s">
        <v>1060</v>
      </c>
      <c r="D498" s="251" t="s">
        <v>892</v>
      </c>
      <c r="E498" s="252">
        <v>3</v>
      </c>
    </row>
    <row r="499" spans="1:5">
      <c r="A499" s="248" t="s">
        <v>178</v>
      </c>
      <c r="B499" s="249">
        <v>553</v>
      </c>
      <c r="C499" s="250" t="s">
        <v>1061</v>
      </c>
      <c r="D499" s="251" t="s">
        <v>890</v>
      </c>
      <c r="E499" s="252">
        <v>3</v>
      </c>
    </row>
    <row r="500" spans="1:5">
      <c r="A500" s="248" t="s">
        <v>217</v>
      </c>
      <c r="B500" s="249">
        <v>652</v>
      </c>
      <c r="C500" s="250" t="s">
        <v>1062</v>
      </c>
      <c r="D500" s="251" t="s">
        <v>1063</v>
      </c>
      <c r="E500" s="252">
        <v>3</v>
      </c>
    </row>
    <row r="501" spans="1:5">
      <c r="A501" s="248" t="s">
        <v>207</v>
      </c>
      <c r="B501" s="249">
        <v>725</v>
      </c>
      <c r="C501" s="250" t="s">
        <v>1064</v>
      </c>
      <c r="D501" s="251" t="s">
        <v>853</v>
      </c>
      <c r="E501" s="252">
        <v>2</v>
      </c>
    </row>
    <row r="502" spans="1:5">
      <c r="A502" s="248" t="s">
        <v>296</v>
      </c>
      <c r="B502" s="249">
        <v>554</v>
      </c>
      <c r="C502" s="250" t="s">
        <v>1065</v>
      </c>
      <c r="D502" s="251" t="s">
        <v>1066</v>
      </c>
      <c r="E502" s="252">
        <v>2</v>
      </c>
    </row>
    <row r="503" spans="1:5">
      <c r="A503" s="248" t="s">
        <v>171</v>
      </c>
      <c r="B503" s="249">
        <v>799</v>
      </c>
      <c r="C503" s="250" t="s">
        <v>1067</v>
      </c>
      <c r="D503" s="251" t="s">
        <v>548</v>
      </c>
      <c r="E503" s="252">
        <v>8</v>
      </c>
    </row>
    <row r="504" spans="1:5">
      <c r="A504" s="248" t="s">
        <v>217</v>
      </c>
      <c r="B504" s="249">
        <v>735</v>
      </c>
      <c r="C504" s="250" t="s">
        <v>1068</v>
      </c>
      <c r="D504" s="251" t="s">
        <v>1069</v>
      </c>
      <c r="E504" s="252">
        <v>3</v>
      </c>
    </row>
    <row r="505" spans="1:5">
      <c r="A505" s="248" t="s">
        <v>185</v>
      </c>
      <c r="B505" s="249">
        <v>641</v>
      </c>
      <c r="C505" s="250" t="s">
        <v>1070</v>
      </c>
      <c r="D505" s="251" t="s">
        <v>1071</v>
      </c>
      <c r="E505" s="252">
        <v>3</v>
      </c>
    </row>
    <row r="506" spans="1:5">
      <c r="A506" s="248" t="s">
        <v>185</v>
      </c>
      <c r="B506" s="249">
        <v>669</v>
      </c>
      <c r="C506" s="250" t="s">
        <v>1072</v>
      </c>
      <c r="D506" s="251" t="s">
        <v>1073</v>
      </c>
      <c r="E506" s="252">
        <v>3</v>
      </c>
    </row>
    <row r="507" spans="1:5">
      <c r="A507" s="248" t="s">
        <v>185</v>
      </c>
      <c r="B507" s="249">
        <v>723</v>
      </c>
      <c r="C507" s="250" t="s">
        <v>1074</v>
      </c>
      <c r="D507" s="251" t="s">
        <v>1075</v>
      </c>
      <c r="E507" s="252">
        <v>2</v>
      </c>
    </row>
    <row r="508" spans="1:5">
      <c r="A508" s="248" t="s">
        <v>185</v>
      </c>
      <c r="B508" s="249">
        <v>714</v>
      </c>
      <c r="C508" s="250" t="s">
        <v>1076</v>
      </c>
      <c r="D508" s="251" t="s">
        <v>1077</v>
      </c>
      <c r="E508" s="252">
        <v>2</v>
      </c>
    </row>
    <row r="509" spans="1:5">
      <c r="A509" s="248" t="s">
        <v>185</v>
      </c>
      <c r="B509" s="249">
        <v>663</v>
      </c>
      <c r="C509" s="250" t="s">
        <v>1078</v>
      </c>
      <c r="D509" s="251" t="s">
        <v>546</v>
      </c>
      <c r="E509" s="252">
        <v>3</v>
      </c>
    </row>
    <row r="510" spans="1:5">
      <c r="A510" s="248" t="s">
        <v>185</v>
      </c>
      <c r="B510" s="249">
        <v>799</v>
      </c>
      <c r="C510" s="250" t="s">
        <v>1079</v>
      </c>
      <c r="D510" s="251" t="s">
        <v>548</v>
      </c>
      <c r="E510" s="252">
        <v>8</v>
      </c>
    </row>
    <row r="511" spans="1:5">
      <c r="A511" s="248" t="s">
        <v>298</v>
      </c>
      <c r="B511" s="249">
        <v>501</v>
      </c>
      <c r="C511" s="250" t="s">
        <v>1080</v>
      </c>
      <c r="D511" s="251" t="s">
        <v>1081</v>
      </c>
      <c r="E511" s="252">
        <v>3</v>
      </c>
    </row>
    <row r="512" spans="1:5">
      <c r="A512" s="248" t="s">
        <v>298</v>
      </c>
      <c r="B512" s="249">
        <v>502</v>
      </c>
      <c r="C512" s="250" t="s">
        <v>1082</v>
      </c>
      <c r="D512" s="251" t="s">
        <v>1036</v>
      </c>
      <c r="E512" s="252">
        <v>3</v>
      </c>
    </row>
    <row r="513" spans="1:5">
      <c r="A513" s="248" t="s">
        <v>298</v>
      </c>
      <c r="B513" s="249">
        <v>563</v>
      </c>
      <c r="C513" s="250" t="s">
        <v>1083</v>
      </c>
      <c r="D513" s="251" t="s">
        <v>1084</v>
      </c>
      <c r="E513" s="252">
        <v>3</v>
      </c>
    </row>
    <row r="514" spans="1:5">
      <c r="A514" s="248" t="s">
        <v>298</v>
      </c>
      <c r="B514" s="249">
        <v>614</v>
      </c>
      <c r="C514" s="250" t="s">
        <v>1085</v>
      </c>
      <c r="D514" s="251" t="s">
        <v>1086</v>
      </c>
      <c r="E514" s="252">
        <v>3</v>
      </c>
    </row>
    <row r="515" spans="1:5">
      <c r="A515" s="248" t="s">
        <v>298</v>
      </c>
      <c r="B515" s="249">
        <v>613</v>
      </c>
      <c r="C515" s="250" t="s">
        <v>1087</v>
      </c>
      <c r="D515" s="251" t="s">
        <v>1088</v>
      </c>
      <c r="E515" s="252">
        <v>3</v>
      </c>
    </row>
    <row r="516" spans="1:5">
      <c r="A516" s="248" t="s">
        <v>300</v>
      </c>
      <c r="B516" s="249">
        <v>575</v>
      </c>
      <c r="C516" s="250" t="s">
        <v>1089</v>
      </c>
      <c r="D516" s="251" t="s">
        <v>1090</v>
      </c>
      <c r="E516" s="252">
        <v>3</v>
      </c>
    </row>
    <row r="517" spans="1:5">
      <c r="A517" s="248" t="s">
        <v>300</v>
      </c>
      <c r="B517" s="249">
        <v>615</v>
      </c>
      <c r="C517" s="250" t="s">
        <v>1091</v>
      </c>
      <c r="D517" s="251" t="s">
        <v>1092</v>
      </c>
      <c r="E517" s="252">
        <v>2</v>
      </c>
    </row>
    <row r="518" spans="1:5">
      <c r="A518" s="248" t="s">
        <v>300</v>
      </c>
      <c r="B518" s="249">
        <v>633</v>
      </c>
      <c r="C518" s="250" t="s">
        <v>1093</v>
      </c>
      <c r="D518" s="251" t="s">
        <v>1094</v>
      </c>
      <c r="E518" s="252">
        <v>3</v>
      </c>
    </row>
    <row r="519" spans="1:5">
      <c r="A519" s="248" t="s">
        <v>298</v>
      </c>
      <c r="B519" s="249">
        <v>561</v>
      </c>
      <c r="C519" s="250" t="s">
        <v>1095</v>
      </c>
      <c r="D519" s="251" t="s">
        <v>1096</v>
      </c>
      <c r="E519" s="252">
        <v>2</v>
      </c>
    </row>
    <row r="520" spans="1:5">
      <c r="A520" s="248" t="s">
        <v>300</v>
      </c>
      <c r="B520" s="249">
        <v>676</v>
      </c>
      <c r="C520" s="250" t="s">
        <v>1097</v>
      </c>
      <c r="D520" s="251" t="s">
        <v>1098</v>
      </c>
      <c r="E520" s="252">
        <v>3</v>
      </c>
    </row>
    <row r="521" spans="1:5">
      <c r="A521" s="248" t="s">
        <v>300</v>
      </c>
      <c r="B521" s="249">
        <v>635</v>
      </c>
      <c r="C521" s="250" t="s">
        <v>1099</v>
      </c>
      <c r="D521" s="251" t="s">
        <v>1100</v>
      </c>
      <c r="E521" s="252">
        <v>3</v>
      </c>
    </row>
    <row r="522" spans="1:5">
      <c r="A522" s="248" t="s">
        <v>300</v>
      </c>
      <c r="B522" s="249">
        <v>741</v>
      </c>
      <c r="C522" s="250" t="s">
        <v>1101</v>
      </c>
      <c r="D522" s="251" t="s">
        <v>709</v>
      </c>
      <c r="E522" s="252">
        <v>3</v>
      </c>
    </row>
    <row r="523" spans="1:5">
      <c r="A523" s="248" t="s">
        <v>298</v>
      </c>
      <c r="B523" s="249">
        <v>616</v>
      </c>
      <c r="C523" s="250" t="s">
        <v>1102</v>
      </c>
      <c r="D523" s="251" t="s">
        <v>1103</v>
      </c>
      <c r="E523" s="252">
        <v>3</v>
      </c>
    </row>
    <row r="524" spans="1:5">
      <c r="A524" s="248" t="s">
        <v>300</v>
      </c>
      <c r="B524" s="249">
        <v>725</v>
      </c>
      <c r="C524" s="250" t="s">
        <v>1104</v>
      </c>
      <c r="D524" s="251" t="s">
        <v>1105</v>
      </c>
      <c r="E524" s="252">
        <v>3</v>
      </c>
    </row>
    <row r="525" spans="1:5">
      <c r="A525" s="248" t="s">
        <v>300</v>
      </c>
      <c r="B525" s="249">
        <v>704</v>
      </c>
      <c r="C525" s="250" t="s">
        <v>1106</v>
      </c>
      <c r="D525" s="251" t="s">
        <v>1107</v>
      </c>
      <c r="E525" s="252">
        <v>3</v>
      </c>
    </row>
    <row r="526" spans="1:5">
      <c r="A526" s="248" t="s">
        <v>300</v>
      </c>
      <c r="B526" s="249">
        <v>623</v>
      </c>
      <c r="C526" s="250" t="s">
        <v>1108</v>
      </c>
      <c r="D526" s="251" t="s">
        <v>1109</v>
      </c>
      <c r="E526" s="252">
        <v>3</v>
      </c>
    </row>
    <row r="527" spans="1:5">
      <c r="A527" s="248" t="s">
        <v>300</v>
      </c>
      <c r="B527" s="249">
        <v>671</v>
      </c>
      <c r="C527" s="250" t="s">
        <v>1110</v>
      </c>
      <c r="D527" s="251" t="s">
        <v>1111</v>
      </c>
      <c r="E527" s="252">
        <v>3</v>
      </c>
    </row>
    <row r="528" spans="1:5">
      <c r="A528" s="248" t="s">
        <v>300</v>
      </c>
      <c r="B528" s="249">
        <v>675</v>
      </c>
      <c r="C528" s="250" t="s">
        <v>1112</v>
      </c>
      <c r="D528" s="251" t="s">
        <v>1113</v>
      </c>
      <c r="E528" s="252">
        <v>3</v>
      </c>
    </row>
    <row r="529" spans="1:5">
      <c r="A529" s="248" t="s">
        <v>300</v>
      </c>
      <c r="B529" s="249">
        <v>678</v>
      </c>
      <c r="C529" s="250" t="s">
        <v>1114</v>
      </c>
      <c r="D529" s="251" t="s">
        <v>1115</v>
      </c>
      <c r="E529" s="252">
        <v>3</v>
      </c>
    </row>
    <row r="530" spans="1:5">
      <c r="A530" s="248" t="s">
        <v>292</v>
      </c>
      <c r="B530" s="249">
        <v>550</v>
      </c>
      <c r="C530" s="250" t="s">
        <v>1116</v>
      </c>
      <c r="D530" s="251" t="s">
        <v>610</v>
      </c>
      <c r="E530" s="252">
        <v>3</v>
      </c>
    </row>
    <row r="531" spans="1:5">
      <c r="A531" s="248" t="s">
        <v>300</v>
      </c>
      <c r="B531" s="249">
        <v>799</v>
      </c>
      <c r="C531" s="250" t="s">
        <v>1117</v>
      </c>
      <c r="D531" s="251" t="s">
        <v>548</v>
      </c>
      <c r="E531" s="252">
        <v>8</v>
      </c>
    </row>
    <row r="532" spans="1:5">
      <c r="A532" s="248" t="s">
        <v>354</v>
      </c>
      <c r="B532" s="249">
        <v>271</v>
      </c>
      <c r="C532" s="250" t="s">
        <v>1118</v>
      </c>
      <c r="D532" s="251" t="s">
        <v>1119</v>
      </c>
      <c r="E532" s="252">
        <v>2</v>
      </c>
    </row>
    <row r="533" spans="1:5">
      <c r="A533" s="248" t="s">
        <v>354</v>
      </c>
      <c r="B533" s="249">
        <v>272</v>
      </c>
      <c r="C533" s="250" t="s">
        <v>1120</v>
      </c>
      <c r="D533" s="251" t="s">
        <v>1121</v>
      </c>
      <c r="E533" s="252">
        <v>2</v>
      </c>
    </row>
    <row r="534" spans="1:5">
      <c r="A534" s="248" t="s">
        <v>1122</v>
      </c>
      <c r="B534" s="249">
        <v>311</v>
      </c>
      <c r="C534" s="250" t="s">
        <v>1123</v>
      </c>
      <c r="D534" s="251" t="s">
        <v>399</v>
      </c>
      <c r="E534" s="252">
        <v>4</v>
      </c>
    </row>
    <row r="535" spans="1:5">
      <c r="A535" s="248" t="s">
        <v>1124</v>
      </c>
      <c r="B535" s="249">
        <v>208</v>
      </c>
      <c r="C535" s="250" t="s">
        <v>1125</v>
      </c>
      <c r="D535" s="251" t="s">
        <v>1126</v>
      </c>
      <c r="E535" s="252">
        <v>3</v>
      </c>
    </row>
    <row r="536" spans="1:5">
      <c r="A536" s="248" t="s">
        <v>1127</v>
      </c>
      <c r="B536" s="249">
        <v>312</v>
      </c>
      <c r="C536" s="250" t="s">
        <v>1128</v>
      </c>
      <c r="D536" s="251" t="s">
        <v>1129</v>
      </c>
      <c r="E536" s="252">
        <v>3</v>
      </c>
    </row>
    <row r="537" spans="1:5">
      <c r="A537" s="248" t="s">
        <v>1130</v>
      </c>
      <c r="B537" s="249">
        <v>350</v>
      </c>
      <c r="C537" s="250" t="s">
        <v>1131</v>
      </c>
      <c r="D537" s="251" t="s">
        <v>1132</v>
      </c>
      <c r="E537" s="252">
        <v>3</v>
      </c>
    </row>
    <row r="538" spans="1:5">
      <c r="A538" s="248" t="s">
        <v>1133</v>
      </c>
      <c r="B538" s="249">
        <v>353</v>
      </c>
      <c r="C538" s="250" t="s">
        <v>1134</v>
      </c>
      <c r="D538" s="251" t="s">
        <v>1135</v>
      </c>
      <c r="E538" s="252">
        <v>3</v>
      </c>
    </row>
    <row r="539" spans="1:5">
      <c r="A539" s="248" t="s">
        <v>1136</v>
      </c>
      <c r="B539" s="249">
        <v>301</v>
      </c>
      <c r="C539" s="250" t="s">
        <v>1137</v>
      </c>
      <c r="D539" s="251" t="s">
        <v>1138</v>
      </c>
      <c r="E539" s="252">
        <v>3</v>
      </c>
    </row>
    <row r="540" spans="1:5">
      <c r="A540" s="248" t="s">
        <v>1139</v>
      </c>
      <c r="B540" s="249">
        <v>301</v>
      </c>
      <c r="C540" s="250" t="s">
        <v>1140</v>
      </c>
      <c r="D540" s="251" t="s">
        <v>1141</v>
      </c>
      <c r="E540" s="252">
        <v>3</v>
      </c>
    </row>
    <row r="541" spans="1:5">
      <c r="A541" s="248" t="s">
        <v>1130</v>
      </c>
      <c r="B541" s="249">
        <v>330</v>
      </c>
      <c r="C541" s="250" t="s">
        <v>1142</v>
      </c>
      <c r="D541" s="251" t="s">
        <v>1143</v>
      </c>
      <c r="E541" s="252">
        <v>3</v>
      </c>
    </row>
    <row r="542" spans="1:5">
      <c r="A542" s="248" t="s">
        <v>1130</v>
      </c>
      <c r="B542" s="249">
        <v>202</v>
      </c>
      <c r="C542" s="250" t="s">
        <v>1144</v>
      </c>
      <c r="D542" s="251" t="s">
        <v>1145</v>
      </c>
      <c r="E542" s="252">
        <v>3</v>
      </c>
    </row>
    <row r="543" spans="1:5">
      <c r="A543" s="248" t="s">
        <v>1127</v>
      </c>
      <c r="B543" s="249">
        <v>315</v>
      </c>
      <c r="C543" s="250" t="s">
        <v>1146</v>
      </c>
      <c r="D543" s="251" t="s">
        <v>1147</v>
      </c>
      <c r="E543" s="252">
        <v>3</v>
      </c>
    </row>
    <row r="544" spans="1:5">
      <c r="A544" s="248" t="s">
        <v>1148</v>
      </c>
      <c r="B544" s="249">
        <v>320</v>
      </c>
      <c r="C544" s="250" t="s">
        <v>1149</v>
      </c>
      <c r="D544" s="251" t="s">
        <v>1150</v>
      </c>
      <c r="E544" s="252">
        <v>3</v>
      </c>
    </row>
    <row r="545" spans="1:5">
      <c r="A545" s="248" t="s">
        <v>1130</v>
      </c>
      <c r="B545" s="249">
        <v>351</v>
      </c>
      <c r="C545" s="250" t="s">
        <v>1151</v>
      </c>
      <c r="D545" s="251" t="s">
        <v>1152</v>
      </c>
      <c r="E545" s="252">
        <v>3</v>
      </c>
    </row>
    <row r="546" spans="1:5">
      <c r="A546" s="248" t="s">
        <v>1130</v>
      </c>
      <c r="B546" s="249">
        <v>444</v>
      </c>
      <c r="C546" s="250" t="s">
        <v>1153</v>
      </c>
      <c r="D546" s="251" t="s">
        <v>1154</v>
      </c>
      <c r="E546" s="252">
        <v>3</v>
      </c>
    </row>
    <row r="547" spans="1:5">
      <c r="A547" s="248" t="s">
        <v>1155</v>
      </c>
      <c r="B547" s="249">
        <v>401</v>
      </c>
      <c r="C547" s="250" t="s">
        <v>1156</v>
      </c>
      <c r="D547" s="251" t="s">
        <v>1157</v>
      </c>
      <c r="E547" s="252">
        <v>3</v>
      </c>
    </row>
    <row r="548" spans="1:5">
      <c r="A548" s="248" t="s">
        <v>1158</v>
      </c>
      <c r="B548" s="249">
        <v>101</v>
      </c>
      <c r="C548" s="250" t="s">
        <v>1159</v>
      </c>
      <c r="D548" s="251" t="s">
        <v>1160</v>
      </c>
      <c r="E548" s="252">
        <v>4</v>
      </c>
    </row>
    <row r="549" spans="1:5">
      <c r="A549" s="248" t="s">
        <v>1161</v>
      </c>
      <c r="B549" s="249">
        <v>101</v>
      </c>
      <c r="C549" s="250" t="s">
        <v>1162</v>
      </c>
      <c r="D549" s="251" t="s">
        <v>1163</v>
      </c>
      <c r="E549" s="252">
        <v>4</v>
      </c>
    </row>
    <row r="550" spans="1:5">
      <c r="A550" s="248" t="s">
        <v>1164</v>
      </c>
      <c r="B550" s="249">
        <v>151</v>
      </c>
      <c r="C550" s="250" t="s">
        <v>1165</v>
      </c>
      <c r="D550" s="251" t="s">
        <v>1166</v>
      </c>
      <c r="E550" s="252">
        <v>3</v>
      </c>
    </row>
    <row r="551" spans="1:5">
      <c r="A551" s="248" t="s">
        <v>1167</v>
      </c>
      <c r="B551" s="249">
        <v>102</v>
      </c>
      <c r="C551" s="250" t="s">
        <v>1168</v>
      </c>
      <c r="D551" s="251" t="s">
        <v>1169</v>
      </c>
      <c r="E551" s="252">
        <v>1</v>
      </c>
    </row>
    <row r="552" spans="1:5">
      <c r="A552" s="248" t="s">
        <v>1170</v>
      </c>
      <c r="B552" s="249">
        <v>3310</v>
      </c>
      <c r="C552" s="250" t="s">
        <v>1171</v>
      </c>
      <c r="D552" s="251" t="s">
        <v>1172</v>
      </c>
      <c r="E552" s="252">
        <v>3</v>
      </c>
    </row>
    <row r="553" spans="1:5">
      <c r="A553" s="248" t="s">
        <v>1170</v>
      </c>
      <c r="B553" s="249">
        <v>3329</v>
      </c>
      <c r="C553" s="250" t="s">
        <v>1173</v>
      </c>
      <c r="D553" s="251" t="s">
        <v>1174</v>
      </c>
      <c r="E553" s="252">
        <v>3</v>
      </c>
    </row>
    <row r="554" spans="1:5">
      <c r="A554" s="248" t="s">
        <v>1170</v>
      </c>
      <c r="B554" s="249">
        <v>3370</v>
      </c>
      <c r="C554" s="250" t="s">
        <v>1175</v>
      </c>
      <c r="D554" s="251" t="s">
        <v>1176</v>
      </c>
      <c r="E554" s="252">
        <v>3</v>
      </c>
    </row>
    <row r="555" spans="1:5">
      <c r="A555" s="248" t="s">
        <v>1170</v>
      </c>
      <c r="B555" s="249">
        <v>3372</v>
      </c>
      <c r="C555" s="250" t="s">
        <v>1177</v>
      </c>
      <c r="D555" s="251" t="s">
        <v>1178</v>
      </c>
      <c r="E555" s="252">
        <v>3</v>
      </c>
    </row>
    <row r="556" spans="1:5">
      <c r="A556" s="248" t="s">
        <v>1170</v>
      </c>
      <c r="B556" s="249">
        <v>4420</v>
      </c>
      <c r="C556" s="250" t="s">
        <v>1179</v>
      </c>
      <c r="D556" s="251" t="s">
        <v>1180</v>
      </c>
      <c r="E556" s="252">
        <v>3</v>
      </c>
    </row>
    <row r="557" spans="1:5">
      <c r="A557" s="248" t="s">
        <v>1170</v>
      </c>
      <c r="B557" s="249">
        <v>4448</v>
      </c>
      <c r="C557" s="250" t="s">
        <v>1181</v>
      </c>
      <c r="D557" s="251" t="s">
        <v>1182</v>
      </c>
      <c r="E557" s="252">
        <v>3</v>
      </c>
    </row>
    <row r="558" spans="1:5">
      <c r="A558" s="248" t="s">
        <v>1170</v>
      </c>
      <c r="B558" s="249">
        <v>4443</v>
      </c>
      <c r="C558" s="250" t="s">
        <v>1183</v>
      </c>
      <c r="D558" s="251" t="s">
        <v>1184</v>
      </c>
      <c r="E558" s="252">
        <v>3</v>
      </c>
    </row>
    <row r="559" spans="1:5">
      <c r="A559" s="248" t="s">
        <v>1170</v>
      </c>
      <c r="B559" s="249">
        <v>4451</v>
      </c>
      <c r="C559" s="250" t="s">
        <v>1185</v>
      </c>
      <c r="D559" s="251" t="s">
        <v>1186</v>
      </c>
      <c r="E559" s="252">
        <v>3</v>
      </c>
    </row>
    <row r="560" spans="1:5">
      <c r="A560" s="248" t="s">
        <v>1170</v>
      </c>
      <c r="B560" s="249">
        <v>3332</v>
      </c>
      <c r="C560" s="250" t="s">
        <v>1187</v>
      </c>
      <c r="D560" s="251" t="s">
        <v>1188</v>
      </c>
      <c r="E560" s="252">
        <v>3</v>
      </c>
    </row>
    <row r="561" spans="1:5">
      <c r="A561" s="248" t="s">
        <v>1189</v>
      </c>
      <c r="B561" s="249">
        <v>231</v>
      </c>
      <c r="C561" s="250" t="s">
        <v>1190</v>
      </c>
      <c r="D561" s="251" t="s">
        <v>1191</v>
      </c>
      <c r="E561" s="252">
        <v>3</v>
      </c>
    </row>
    <row r="562" spans="1:5">
      <c r="A562" s="248" t="s">
        <v>1189</v>
      </c>
      <c r="B562" s="249">
        <v>221</v>
      </c>
      <c r="C562" s="250" t="s">
        <v>1192</v>
      </c>
      <c r="D562" s="251" t="s">
        <v>1193</v>
      </c>
      <c r="E562" s="252">
        <v>3</v>
      </c>
    </row>
    <row r="563" spans="1:5">
      <c r="A563" s="248" t="s">
        <v>1194</v>
      </c>
      <c r="B563" s="249">
        <v>101</v>
      </c>
      <c r="C563" s="250" t="s">
        <v>1195</v>
      </c>
      <c r="D563" s="251" t="s">
        <v>1196</v>
      </c>
      <c r="E563" s="252">
        <v>3</v>
      </c>
    </row>
    <row r="564" spans="1:5">
      <c r="A564" s="248" t="s">
        <v>1197</v>
      </c>
      <c r="B564" s="249">
        <v>151</v>
      </c>
      <c r="C564" s="250" t="s">
        <v>1198</v>
      </c>
      <c r="D564" s="251" t="s">
        <v>1199</v>
      </c>
      <c r="E564" s="252">
        <v>3</v>
      </c>
    </row>
    <row r="565" spans="1:5">
      <c r="A565" s="248" t="s">
        <v>1200</v>
      </c>
      <c r="B565" s="249">
        <v>374</v>
      </c>
      <c r="C565" s="250" t="s">
        <v>1201</v>
      </c>
      <c r="D565" s="251" t="s">
        <v>1202</v>
      </c>
      <c r="E565" s="252">
        <v>3</v>
      </c>
    </row>
    <row r="566" spans="1:5">
      <c r="A566" s="248" t="s">
        <v>1203</v>
      </c>
      <c r="B566" s="249">
        <v>211</v>
      </c>
      <c r="C566" s="250" t="s">
        <v>1204</v>
      </c>
      <c r="D566" s="251" t="s">
        <v>1205</v>
      </c>
      <c r="E566" s="252">
        <v>4</v>
      </c>
    </row>
    <row r="567" spans="1:5">
      <c r="A567" s="248" t="s">
        <v>1203</v>
      </c>
      <c r="B567" s="249">
        <v>311</v>
      </c>
      <c r="C567" s="250" t="s">
        <v>1206</v>
      </c>
      <c r="D567" s="251" t="s">
        <v>399</v>
      </c>
      <c r="E567" s="252">
        <v>4</v>
      </c>
    </row>
    <row r="568" spans="1:5">
      <c r="A568" s="248" t="s">
        <v>1207</v>
      </c>
      <c r="B568" s="249">
        <v>254</v>
      </c>
      <c r="C568" s="250" t="s">
        <v>1208</v>
      </c>
      <c r="D568" s="251" t="s">
        <v>1209</v>
      </c>
      <c r="E568" s="252">
        <v>3</v>
      </c>
    </row>
    <row r="569" spans="1:5">
      <c r="A569" s="248" t="s">
        <v>1210</v>
      </c>
      <c r="B569" s="249">
        <v>403</v>
      </c>
      <c r="C569" s="250" t="s">
        <v>1211</v>
      </c>
      <c r="D569" s="251" t="s">
        <v>1212</v>
      </c>
      <c r="E569" s="252">
        <v>3</v>
      </c>
    </row>
    <row r="570" spans="1:5">
      <c r="A570" s="248" t="s">
        <v>1213</v>
      </c>
      <c r="B570" s="249">
        <v>404</v>
      </c>
      <c r="C570" s="250" t="s">
        <v>1214</v>
      </c>
      <c r="D570" s="251" t="s">
        <v>1215</v>
      </c>
      <c r="E570" s="252">
        <v>3</v>
      </c>
    </row>
    <row r="571" spans="1:5">
      <c r="A571" s="248" t="s">
        <v>1216</v>
      </c>
      <c r="B571" s="249">
        <v>311</v>
      </c>
      <c r="C571" s="250" t="s">
        <v>1217</v>
      </c>
      <c r="D571" s="251" t="s">
        <v>1218</v>
      </c>
      <c r="E571" s="252">
        <v>3</v>
      </c>
    </row>
    <row r="572" spans="1:5">
      <c r="A572" s="248" t="s">
        <v>1219</v>
      </c>
      <c r="B572" s="249">
        <v>205</v>
      </c>
      <c r="C572" s="250" t="s">
        <v>1220</v>
      </c>
      <c r="D572" s="251" t="s">
        <v>1221</v>
      </c>
      <c r="E572" s="252">
        <v>2</v>
      </c>
    </row>
    <row r="573" spans="1:5">
      <c r="A573" s="248" t="s">
        <v>1222</v>
      </c>
      <c r="B573" s="249">
        <v>101</v>
      </c>
      <c r="C573" s="250" t="s">
        <v>1223</v>
      </c>
      <c r="D573" s="251" t="s">
        <v>1224</v>
      </c>
      <c r="E573" s="252">
        <v>2</v>
      </c>
    </row>
    <row r="574" spans="1:5">
      <c r="A574" s="248" t="s">
        <v>1222</v>
      </c>
      <c r="B574" s="249">
        <v>102</v>
      </c>
      <c r="C574" s="250" t="s">
        <v>1225</v>
      </c>
      <c r="D574" s="251" t="s">
        <v>1226</v>
      </c>
      <c r="E574" s="252">
        <v>2</v>
      </c>
    </row>
    <row r="575" spans="1:5">
      <c r="A575" s="248" t="s">
        <v>1227</v>
      </c>
      <c r="B575" s="249">
        <v>201</v>
      </c>
      <c r="C575" s="250" t="s">
        <v>1228</v>
      </c>
      <c r="D575" s="251" t="s">
        <v>1229</v>
      </c>
      <c r="E575" s="252">
        <v>3</v>
      </c>
    </row>
    <row r="576" spans="1:5">
      <c r="A576" s="248" t="s">
        <v>1197</v>
      </c>
      <c r="B576" s="249">
        <v>152</v>
      </c>
      <c r="C576" s="250" t="s">
        <v>1230</v>
      </c>
      <c r="D576" s="251" t="s">
        <v>1231</v>
      </c>
      <c r="E576" s="252">
        <v>3</v>
      </c>
    </row>
    <row r="577" spans="1:5">
      <c r="A577" s="248" t="s">
        <v>1203</v>
      </c>
      <c r="B577" s="249">
        <v>101</v>
      </c>
      <c r="C577" s="250" t="s">
        <v>1232</v>
      </c>
      <c r="D577" s="251" t="s">
        <v>1233</v>
      </c>
      <c r="E577" s="252">
        <v>3</v>
      </c>
    </row>
    <row r="578" spans="1:5">
      <c r="A578" s="248" t="s">
        <v>1234</v>
      </c>
      <c r="B578" s="249">
        <v>101</v>
      </c>
      <c r="C578" s="250" t="s">
        <v>1235</v>
      </c>
      <c r="D578" s="251" t="s">
        <v>1236</v>
      </c>
      <c r="E578" s="252">
        <v>3</v>
      </c>
    </row>
    <row r="579" spans="1:5">
      <c r="A579" s="248" t="s">
        <v>1237</v>
      </c>
      <c r="B579" s="249">
        <v>101</v>
      </c>
      <c r="C579" s="250" t="s">
        <v>1238</v>
      </c>
      <c r="D579" s="251" t="s">
        <v>1239</v>
      </c>
      <c r="E579" s="252">
        <v>2</v>
      </c>
    </row>
    <row r="580" spans="1:5">
      <c r="A580" s="248" t="s">
        <v>1237</v>
      </c>
      <c r="B580" s="249">
        <v>102</v>
      </c>
      <c r="C580" s="250" t="s">
        <v>1240</v>
      </c>
      <c r="D580" s="251" t="s">
        <v>1241</v>
      </c>
      <c r="E580" s="252">
        <v>2</v>
      </c>
    </row>
    <row r="581" spans="1:5">
      <c r="A581" s="248" t="s">
        <v>1167</v>
      </c>
      <c r="B581" s="249">
        <v>201</v>
      </c>
      <c r="C581" s="250" t="s">
        <v>1242</v>
      </c>
      <c r="D581" s="251" t="s">
        <v>1039</v>
      </c>
      <c r="E581" s="252">
        <v>3</v>
      </c>
    </row>
    <row r="582" spans="1:5">
      <c r="A582" s="248" t="s">
        <v>1243</v>
      </c>
      <c r="B582" s="249">
        <v>201</v>
      </c>
      <c r="C582" s="250" t="s">
        <v>1244</v>
      </c>
      <c r="D582" s="251" t="s">
        <v>1245</v>
      </c>
      <c r="E582" s="252">
        <v>2</v>
      </c>
    </row>
    <row r="583" spans="1:5">
      <c r="A583" s="248" t="s">
        <v>1207</v>
      </c>
      <c r="B583" s="249">
        <v>103</v>
      </c>
      <c r="C583" s="250" t="s">
        <v>1246</v>
      </c>
      <c r="D583" s="251" t="s">
        <v>1247</v>
      </c>
      <c r="E583" s="252">
        <v>3</v>
      </c>
    </row>
    <row r="584" spans="1:5">
      <c r="A584" s="248" t="s">
        <v>1207</v>
      </c>
      <c r="B584" s="249">
        <v>104</v>
      </c>
      <c r="C584" s="250" t="s">
        <v>1248</v>
      </c>
      <c r="D584" s="251" t="s">
        <v>1249</v>
      </c>
      <c r="E584" s="252">
        <v>4</v>
      </c>
    </row>
    <row r="585" spans="1:5">
      <c r="A585" s="248" t="s">
        <v>324</v>
      </c>
      <c r="B585" s="249">
        <v>550</v>
      </c>
      <c r="C585" s="250" t="s">
        <v>1250</v>
      </c>
      <c r="D585" s="251" t="s">
        <v>610</v>
      </c>
      <c r="E585" s="252">
        <v>3</v>
      </c>
    </row>
    <row r="586" spans="1:5">
      <c r="A586" s="248" t="s">
        <v>864</v>
      </c>
      <c r="B586" s="249">
        <v>701</v>
      </c>
      <c r="C586" s="250" t="s">
        <v>1251</v>
      </c>
      <c r="D586" s="251" t="s">
        <v>540</v>
      </c>
      <c r="E586" s="252">
        <v>3</v>
      </c>
    </row>
    <row r="587" spans="1:5">
      <c r="A587" s="248" t="s">
        <v>321</v>
      </c>
      <c r="B587" s="249">
        <v>672</v>
      </c>
      <c r="C587" s="250" t="s">
        <v>1252</v>
      </c>
      <c r="D587" s="251" t="s">
        <v>542</v>
      </c>
      <c r="E587" s="252">
        <v>3</v>
      </c>
    </row>
    <row r="588" spans="1:5">
      <c r="A588" s="248" t="s">
        <v>321</v>
      </c>
      <c r="B588" s="249">
        <v>511</v>
      </c>
      <c r="C588" s="250" t="s">
        <v>1253</v>
      </c>
      <c r="D588" s="251" t="s">
        <v>538</v>
      </c>
      <c r="E588" s="252">
        <v>3</v>
      </c>
    </row>
    <row r="589" spans="1:5">
      <c r="A589" s="248" t="s">
        <v>321</v>
      </c>
      <c r="B589" s="249">
        <v>676</v>
      </c>
      <c r="C589" s="250" t="s">
        <v>1254</v>
      </c>
      <c r="D589" s="251" t="s">
        <v>566</v>
      </c>
      <c r="E589" s="252">
        <v>3</v>
      </c>
    </row>
    <row r="590" spans="1:5">
      <c r="A590" s="248" t="s">
        <v>864</v>
      </c>
      <c r="B590" s="249">
        <v>722</v>
      </c>
      <c r="C590" s="250" t="s">
        <v>1255</v>
      </c>
      <c r="D590" s="251" t="s">
        <v>550</v>
      </c>
      <c r="E590" s="252">
        <v>3</v>
      </c>
    </row>
    <row r="591" spans="1:5">
      <c r="A591" s="248" t="s">
        <v>321</v>
      </c>
      <c r="B591" s="249">
        <v>641</v>
      </c>
      <c r="C591" s="250" t="s">
        <v>1256</v>
      </c>
      <c r="D591" s="251" t="s">
        <v>1071</v>
      </c>
      <c r="E591" s="252">
        <v>3</v>
      </c>
    </row>
    <row r="592" spans="1:5">
      <c r="A592" s="248" t="s">
        <v>321</v>
      </c>
      <c r="B592" s="249">
        <v>799</v>
      </c>
      <c r="C592" s="250" t="s">
        <v>1257</v>
      </c>
      <c r="D592" s="251" t="s">
        <v>548</v>
      </c>
      <c r="E592" s="252">
        <v>8</v>
      </c>
    </row>
    <row r="593" spans="1:5">
      <c r="A593" s="248" t="s">
        <v>864</v>
      </c>
      <c r="B593" s="249">
        <v>702</v>
      </c>
      <c r="C593" s="250" t="s">
        <v>1258</v>
      </c>
      <c r="D593" s="251" t="s">
        <v>556</v>
      </c>
      <c r="E593" s="252">
        <v>3</v>
      </c>
    </row>
    <row r="594" spans="1:5">
      <c r="A594" s="248" t="s">
        <v>321</v>
      </c>
      <c r="B594" s="249">
        <v>753</v>
      </c>
      <c r="C594" s="250" t="s">
        <v>1259</v>
      </c>
      <c r="D594" s="251" t="s">
        <v>544</v>
      </c>
      <c r="E594" s="252">
        <v>3</v>
      </c>
    </row>
    <row r="595" spans="1:5">
      <c r="A595" s="248" t="s">
        <v>321</v>
      </c>
      <c r="B595" s="249">
        <v>669</v>
      </c>
      <c r="C595" s="250" t="s">
        <v>1260</v>
      </c>
      <c r="D595" s="251" t="s">
        <v>1073</v>
      </c>
      <c r="E595" s="252">
        <v>3</v>
      </c>
    </row>
    <row r="596" spans="1:5">
      <c r="A596" s="248" t="s">
        <v>321</v>
      </c>
      <c r="B596" s="249">
        <v>784</v>
      </c>
      <c r="C596" s="250" t="s">
        <v>1261</v>
      </c>
      <c r="D596" s="251" t="s">
        <v>554</v>
      </c>
      <c r="E596" s="252">
        <v>3</v>
      </c>
    </row>
    <row r="597" spans="1:5">
      <c r="A597" s="248" t="s">
        <v>864</v>
      </c>
      <c r="B597" s="249">
        <v>735</v>
      </c>
      <c r="C597" s="250" t="s">
        <v>1262</v>
      </c>
      <c r="D597" s="251" t="s">
        <v>1069</v>
      </c>
      <c r="E597" s="252">
        <v>3</v>
      </c>
    </row>
    <row r="598" spans="1:5">
      <c r="A598" s="248" t="s">
        <v>321</v>
      </c>
      <c r="B598" s="249">
        <v>723</v>
      </c>
      <c r="C598" s="250" t="s">
        <v>1263</v>
      </c>
      <c r="D598" s="251" t="s">
        <v>1075</v>
      </c>
      <c r="E598" s="252">
        <v>3</v>
      </c>
    </row>
    <row r="599" spans="1:5">
      <c r="A599" s="248" t="s">
        <v>1264</v>
      </c>
      <c r="B599" s="249">
        <v>703</v>
      </c>
      <c r="C599" s="250" t="s">
        <v>1265</v>
      </c>
      <c r="D599" s="251" t="s">
        <v>564</v>
      </c>
      <c r="E599" s="252">
        <v>3</v>
      </c>
    </row>
    <row r="600" spans="1:5">
      <c r="A600" s="248" t="s">
        <v>321</v>
      </c>
      <c r="B600" s="249">
        <v>703</v>
      </c>
      <c r="C600" s="250" t="s">
        <v>1266</v>
      </c>
      <c r="D600" s="251" t="s">
        <v>562</v>
      </c>
      <c r="E600" s="252">
        <v>3</v>
      </c>
    </row>
    <row r="601" spans="1:5">
      <c r="A601" s="248" t="s">
        <v>321</v>
      </c>
      <c r="B601" s="249">
        <v>714</v>
      </c>
      <c r="C601" s="250" t="s">
        <v>1267</v>
      </c>
      <c r="D601" s="251" t="s">
        <v>1077</v>
      </c>
      <c r="E601" s="252">
        <v>3</v>
      </c>
    </row>
    <row r="602" spans="1:5">
      <c r="A602" s="248" t="s">
        <v>321</v>
      </c>
      <c r="B602" s="249">
        <v>720</v>
      </c>
      <c r="C602" s="250" t="s">
        <v>1268</v>
      </c>
      <c r="D602" s="251" t="s">
        <v>552</v>
      </c>
      <c r="E602" s="252">
        <v>3</v>
      </c>
    </row>
    <row r="603" spans="1:5">
      <c r="A603" s="248" t="s">
        <v>864</v>
      </c>
      <c r="B603" s="249">
        <v>632</v>
      </c>
      <c r="C603" s="250" t="s">
        <v>1269</v>
      </c>
      <c r="D603" s="251" t="s">
        <v>558</v>
      </c>
      <c r="E603" s="252">
        <v>3</v>
      </c>
    </row>
    <row r="604" spans="1:5">
      <c r="A604" s="248" t="s">
        <v>321</v>
      </c>
      <c r="B604" s="249">
        <v>663</v>
      </c>
      <c r="C604" s="250" t="s">
        <v>1270</v>
      </c>
      <c r="D604" s="251" t="s">
        <v>546</v>
      </c>
      <c r="E604" s="252">
        <v>3</v>
      </c>
    </row>
    <row r="605" spans="1:5">
      <c r="A605" s="248" t="s">
        <v>322</v>
      </c>
      <c r="B605" s="249">
        <v>501</v>
      </c>
      <c r="C605" s="250" t="s">
        <v>1271</v>
      </c>
      <c r="D605" s="251" t="s">
        <v>1081</v>
      </c>
      <c r="E605" s="252">
        <v>3</v>
      </c>
    </row>
    <row r="606" spans="1:5">
      <c r="A606" s="248" t="s">
        <v>322</v>
      </c>
      <c r="B606" s="249">
        <v>502</v>
      </c>
      <c r="C606" s="250" t="s">
        <v>1272</v>
      </c>
      <c r="D606" s="251" t="s">
        <v>1036</v>
      </c>
      <c r="E606" s="252">
        <v>3</v>
      </c>
    </row>
    <row r="607" spans="1:5">
      <c r="A607" s="248" t="s">
        <v>322</v>
      </c>
      <c r="B607" s="249">
        <v>563</v>
      </c>
      <c r="C607" s="250" t="s">
        <v>1273</v>
      </c>
      <c r="D607" s="251" t="s">
        <v>1084</v>
      </c>
      <c r="E607" s="252">
        <v>3</v>
      </c>
    </row>
    <row r="608" spans="1:5">
      <c r="A608" s="248" t="s">
        <v>315</v>
      </c>
      <c r="B608" s="249">
        <v>676</v>
      </c>
      <c r="C608" s="250" t="s">
        <v>1274</v>
      </c>
      <c r="D608" s="251" t="s">
        <v>1098</v>
      </c>
      <c r="E608" s="252">
        <v>3</v>
      </c>
    </row>
    <row r="609" spans="1:5">
      <c r="A609" s="248" t="s">
        <v>315</v>
      </c>
      <c r="B609" s="249">
        <v>635</v>
      </c>
      <c r="C609" s="250" t="s">
        <v>1275</v>
      </c>
      <c r="D609" s="251" t="s">
        <v>1100</v>
      </c>
      <c r="E609" s="252">
        <v>3</v>
      </c>
    </row>
    <row r="610" spans="1:5">
      <c r="A610" s="248" t="s">
        <v>315</v>
      </c>
      <c r="B610" s="249">
        <v>741</v>
      </c>
      <c r="C610" s="250" t="s">
        <v>1276</v>
      </c>
      <c r="D610" s="251" t="s">
        <v>709</v>
      </c>
      <c r="E610" s="252">
        <v>3</v>
      </c>
    </row>
    <row r="611" spans="1:5">
      <c r="A611" s="248" t="s">
        <v>322</v>
      </c>
      <c r="B611" s="249">
        <v>561</v>
      </c>
      <c r="C611" s="250" t="s">
        <v>1277</v>
      </c>
      <c r="D611" s="251" t="s">
        <v>1096</v>
      </c>
      <c r="E611" s="252">
        <v>3</v>
      </c>
    </row>
    <row r="612" spans="1:5">
      <c r="A612" s="248" t="s">
        <v>315</v>
      </c>
      <c r="B612" s="249">
        <v>615</v>
      </c>
      <c r="C612" s="250" t="s">
        <v>1278</v>
      </c>
      <c r="D612" s="251" t="s">
        <v>1092</v>
      </c>
      <c r="E612" s="252">
        <v>3</v>
      </c>
    </row>
    <row r="613" spans="1:5">
      <c r="A613" s="248" t="s">
        <v>322</v>
      </c>
      <c r="B613" s="249">
        <v>613</v>
      </c>
      <c r="C613" s="250" t="s">
        <v>1279</v>
      </c>
      <c r="D613" s="251" t="s">
        <v>1088</v>
      </c>
      <c r="E613" s="252">
        <v>3</v>
      </c>
    </row>
    <row r="614" spans="1:5">
      <c r="A614" s="248" t="s">
        <v>322</v>
      </c>
      <c r="B614" s="249">
        <v>614</v>
      </c>
      <c r="C614" s="250" t="s">
        <v>1280</v>
      </c>
      <c r="D614" s="251" t="s">
        <v>1086</v>
      </c>
      <c r="E614" s="252">
        <v>3</v>
      </c>
    </row>
    <row r="615" spans="1:5">
      <c r="A615" s="248" t="s">
        <v>315</v>
      </c>
      <c r="B615" s="249">
        <v>633</v>
      </c>
      <c r="C615" s="250" t="s">
        <v>1281</v>
      </c>
      <c r="D615" s="251" t="s">
        <v>1094</v>
      </c>
      <c r="E615" s="252">
        <v>3</v>
      </c>
    </row>
    <row r="616" spans="1:5">
      <c r="A616" s="248" t="s">
        <v>322</v>
      </c>
      <c r="B616" s="249">
        <v>616</v>
      </c>
      <c r="C616" s="250" t="s">
        <v>1282</v>
      </c>
      <c r="D616" s="251" t="s">
        <v>1103</v>
      </c>
      <c r="E616" s="252">
        <v>3</v>
      </c>
    </row>
    <row r="617" spans="1:5">
      <c r="A617" s="248" t="s">
        <v>315</v>
      </c>
      <c r="B617" s="249">
        <v>704</v>
      </c>
      <c r="C617" s="250" t="s">
        <v>1283</v>
      </c>
      <c r="D617" s="251" t="s">
        <v>1107</v>
      </c>
      <c r="E617" s="252">
        <v>3</v>
      </c>
    </row>
    <row r="618" spans="1:5">
      <c r="A618" s="248" t="s">
        <v>315</v>
      </c>
      <c r="B618" s="249">
        <v>725</v>
      </c>
      <c r="C618" s="250" t="s">
        <v>1284</v>
      </c>
      <c r="D618" s="251" t="s">
        <v>1105</v>
      </c>
      <c r="E618" s="252">
        <v>3</v>
      </c>
    </row>
    <row r="619" spans="1:5">
      <c r="A619" s="248" t="s">
        <v>315</v>
      </c>
      <c r="B619" s="249">
        <v>675</v>
      </c>
      <c r="C619" s="250" t="s">
        <v>1285</v>
      </c>
      <c r="D619" s="251" t="s">
        <v>1113</v>
      </c>
      <c r="E619" s="252">
        <v>3</v>
      </c>
    </row>
    <row r="620" spans="1:5">
      <c r="A620" s="248" t="s">
        <v>315</v>
      </c>
      <c r="B620" s="249">
        <v>623</v>
      </c>
      <c r="C620" s="250" t="s">
        <v>1286</v>
      </c>
      <c r="D620" s="251" t="s">
        <v>1109</v>
      </c>
      <c r="E620" s="252">
        <v>3</v>
      </c>
    </row>
    <row r="621" spans="1:5">
      <c r="A621" s="248" t="s">
        <v>315</v>
      </c>
      <c r="B621" s="249">
        <v>671</v>
      </c>
      <c r="C621" s="250" t="s">
        <v>1287</v>
      </c>
      <c r="D621" s="251" t="s">
        <v>1111</v>
      </c>
      <c r="E621" s="252">
        <v>3</v>
      </c>
    </row>
    <row r="622" spans="1:5">
      <c r="A622" s="248" t="s">
        <v>315</v>
      </c>
      <c r="B622" s="249">
        <v>678</v>
      </c>
      <c r="C622" s="250" t="s">
        <v>1288</v>
      </c>
      <c r="D622" s="251" t="s">
        <v>1115</v>
      </c>
      <c r="E622" s="252">
        <v>3</v>
      </c>
    </row>
    <row r="623" spans="1:5">
      <c r="A623" s="248" t="s">
        <v>315</v>
      </c>
      <c r="B623" s="249">
        <v>575</v>
      </c>
      <c r="C623" s="250" t="s">
        <v>1289</v>
      </c>
      <c r="D623" s="251" t="s">
        <v>1090</v>
      </c>
      <c r="E623" s="252">
        <v>3</v>
      </c>
    </row>
    <row r="624" spans="1:5">
      <c r="A624" s="248" t="s">
        <v>315</v>
      </c>
      <c r="B624" s="249">
        <v>799</v>
      </c>
      <c r="C624" s="250" t="s">
        <v>1290</v>
      </c>
      <c r="D624" s="251" t="s">
        <v>548</v>
      </c>
      <c r="E624" s="252">
        <v>8</v>
      </c>
    </row>
    <row r="625" spans="1:5">
      <c r="A625" s="248" t="s">
        <v>296</v>
      </c>
      <c r="B625" s="249">
        <v>615</v>
      </c>
      <c r="C625" s="250" t="s">
        <v>1291</v>
      </c>
      <c r="D625" s="251" t="s">
        <v>1292</v>
      </c>
      <c r="E625" s="252">
        <v>3</v>
      </c>
    </row>
    <row r="626" spans="1:5">
      <c r="A626" s="248" t="s">
        <v>1234</v>
      </c>
      <c r="B626" s="249">
        <v>141</v>
      </c>
      <c r="C626" s="250" t="s">
        <v>1293</v>
      </c>
      <c r="D626" s="251" t="s">
        <v>1294</v>
      </c>
      <c r="E626" s="252">
        <v>3</v>
      </c>
    </row>
    <row r="627" spans="1:5">
      <c r="A627" s="248" t="s">
        <v>1234</v>
      </c>
      <c r="B627" s="249">
        <v>181</v>
      </c>
      <c r="C627" s="250" t="s">
        <v>1295</v>
      </c>
      <c r="D627" s="251" t="s">
        <v>1296</v>
      </c>
      <c r="E627" s="252">
        <v>3</v>
      </c>
    </row>
    <row r="628" spans="1:5">
      <c r="A628" s="248" t="s">
        <v>1234</v>
      </c>
      <c r="B628" s="249">
        <v>241</v>
      </c>
      <c r="C628" s="250" t="s">
        <v>1297</v>
      </c>
      <c r="D628" s="251" t="s">
        <v>1298</v>
      </c>
      <c r="E628" s="252">
        <v>3</v>
      </c>
    </row>
    <row r="629" spans="1:5">
      <c r="A629" s="248" t="s">
        <v>1299</v>
      </c>
      <c r="B629" s="249">
        <v>101</v>
      </c>
      <c r="C629" s="250" t="s">
        <v>1300</v>
      </c>
      <c r="D629" s="251" t="s">
        <v>1301</v>
      </c>
      <c r="E629" s="252">
        <v>3</v>
      </c>
    </row>
    <row r="630" spans="1:5">
      <c r="A630" s="248" t="s">
        <v>171</v>
      </c>
      <c r="B630" s="249">
        <v>552</v>
      </c>
      <c r="C630" s="250" t="s">
        <v>1051</v>
      </c>
      <c r="D630" s="251" t="s">
        <v>1052</v>
      </c>
      <c r="E630" s="252">
        <v>3</v>
      </c>
    </row>
    <row r="631" spans="1:5">
      <c r="A631" s="248" t="s">
        <v>171</v>
      </c>
      <c r="B631" s="249">
        <v>601</v>
      </c>
      <c r="C631" s="250" t="s">
        <v>576</v>
      </c>
      <c r="D631" s="251" t="s">
        <v>577</v>
      </c>
      <c r="E631" s="252">
        <v>2</v>
      </c>
    </row>
    <row r="632" spans="1:5">
      <c r="A632" s="248" t="s">
        <v>171</v>
      </c>
      <c r="B632" s="249">
        <v>602</v>
      </c>
      <c r="C632" s="250" t="s">
        <v>593</v>
      </c>
      <c r="D632" s="251" t="s">
        <v>594</v>
      </c>
      <c r="E632" s="252">
        <v>2</v>
      </c>
    </row>
    <row r="633" spans="1:5">
      <c r="A633" s="248" t="s">
        <v>171</v>
      </c>
      <c r="B633" s="249">
        <v>605</v>
      </c>
      <c r="C633" s="250" t="s">
        <v>1054</v>
      </c>
      <c r="D633" s="251" t="s">
        <v>884</v>
      </c>
      <c r="E633" s="252">
        <v>2</v>
      </c>
    </row>
    <row r="634" spans="1:5">
      <c r="A634" s="248" t="s">
        <v>171</v>
      </c>
      <c r="B634" s="249">
        <v>621</v>
      </c>
      <c r="C634" s="250" t="s">
        <v>1056</v>
      </c>
      <c r="D634" s="251" t="s">
        <v>520</v>
      </c>
      <c r="E634" s="252">
        <v>3</v>
      </c>
    </row>
    <row r="635" spans="1:5">
      <c r="A635" s="248" t="s">
        <v>171</v>
      </c>
      <c r="B635" s="249">
        <v>631</v>
      </c>
      <c r="C635" s="250" t="s">
        <v>1057</v>
      </c>
      <c r="D635" s="251" t="s">
        <v>886</v>
      </c>
      <c r="E635" s="252">
        <v>3</v>
      </c>
    </row>
    <row r="636" spans="1:5">
      <c r="A636" s="248" t="s">
        <v>171</v>
      </c>
      <c r="B636" s="249">
        <v>799</v>
      </c>
      <c r="C636" s="250" t="s">
        <v>1067</v>
      </c>
      <c r="D636" s="251" t="s">
        <v>548</v>
      </c>
      <c r="E636" s="252">
        <v>8</v>
      </c>
    </row>
    <row r="637" spans="1:5">
      <c r="A637" s="248" t="s">
        <v>317</v>
      </c>
      <c r="B637" s="249">
        <v>601</v>
      </c>
      <c r="C637" s="250" t="s">
        <v>842</v>
      </c>
      <c r="D637" s="251" t="s">
        <v>577</v>
      </c>
      <c r="E637" s="252">
        <v>3</v>
      </c>
    </row>
    <row r="638" spans="1:5">
      <c r="A638" s="248" t="s">
        <v>317</v>
      </c>
      <c r="B638" s="249">
        <v>602</v>
      </c>
      <c r="C638" s="250" t="s">
        <v>876</v>
      </c>
      <c r="D638" s="251" t="s">
        <v>594</v>
      </c>
      <c r="E638" s="252">
        <v>3</v>
      </c>
    </row>
    <row r="639" spans="1:5">
      <c r="A639" s="248" t="s">
        <v>317</v>
      </c>
      <c r="B639" s="249">
        <v>605</v>
      </c>
      <c r="C639" s="250" t="s">
        <v>883</v>
      </c>
      <c r="D639" s="251" t="s">
        <v>884</v>
      </c>
      <c r="E639" s="252">
        <v>3</v>
      </c>
    </row>
    <row r="640" spans="1:5">
      <c r="A640" s="248" t="s">
        <v>317</v>
      </c>
      <c r="B640" s="249">
        <v>621</v>
      </c>
      <c r="C640" s="250" t="s">
        <v>882</v>
      </c>
      <c r="D640" s="251" t="s">
        <v>520</v>
      </c>
      <c r="E640" s="252">
        <v>3</v>
      </c>
    </row>
    <row r="641" spans="1:5">
      <c r="A641" s="248" t="s">
        <v>317</v>
      </c>
      <c r="B641" s="249">
        <v>626</v>
      </c>
      <c r="C641" s="250" t="s">
        <v>887</v>
      </c>
      <c r="D641" s="251" t="s">
        <v>888</v>
      </c>
      <c r="E641" s="252">
        <v>3</v>
      </c>
    </row>
    <row r="642" spans="1:5">
      <c r="A642" s="248" t="s">
        <v>317</v>
      </c>
      <c r="B642" s="249">
        <v>631</v>
      </c>
      <c r="C642" s="250" t="s">
        <v>885</v>
      </c>
      <c r="D642" s="251" t="s">
        <v>886</v>
      </c>
      <c r="E642" s="252">
        <v>3</v>
      </c>
    </row>
    <row r="643" spans="1:5">
      <c r="A643" s="248" t="s">
        <v>317</v>
      </c>
      <c r="B643" s="249">
        <v>635</v>
      </c>
      <c r="C643" s="250" t="s">
        <v>877</v>
      </c>
      <c r="D643" s="251" t="s">
        <v>878</v>
      </c>
      <c r="E643" s="252">
        <v>3</v>
      </c>
    </row>
    <row r="644" spans="1:5">
      <c r="A644" s="248" t="s">
        <v>317</v>
      </c>
      <c r="B644" s="249">
        <v>749</v>
      </c>
      <c r="C644" s="250" t="s">
        <v>893</v>
      </c>
      <c r="D644" s="251" t="s">
        <v>548</v>
      </c>
      <c r="E644" s="252">
        <v>9</v>
      </c>
    </row>
    <row r="645" spans="1:5">
      <c r="A645" s="248" t="s">
        <v>354</v>
      </c>
      <c r="B645" s="249">
        <v>201</v>
      </c>
      <c r="C645" s="250" t="s">
        <v>355</v>
      </c>
      <c r="D645" s="251" t="s">
        <v>356</v>
      </c>
      <c r="E645" s="252">
        <v>2</v>
      </c>
    </row>
    <row r="646" spans="1:5">
      <c r="A646" s="248" t="s">
        <v>354</v>
      </c>
      <c r="B646" s="249">
        <v>202</v>
      </c>
      <c r="C646" s="250" t="s">
        <v>357</v>
      </c>
      <c r="D646" s="251" t="s">
        <v>358</v>
      </c>
      <c r="E646" s="252">
        <v>2</v>
      </c>
    </row>
    <row r="647" spans="1:5">
      <c r="A647" s="248" t="s">
        <v>354</v>
      </c>
      <c r="B647" s="249">
        <v>203</v>
      </c>
      <c r="C647" s="250" t="s">
        <v>359</v>
      </c>
      <c r="D647" s="251" t="s">
        <v>360</v>
      </c>
      <c r="E647" s="252">
        <v>2</v>
      </c>
    </row>
    <row r="648" spans="1:5">
      <c r="A648" s="248" t="s">
        <v>354</v>
      </c>
      <c r="B648" s="249">
        <v>251</v>
      </c>
      <c r="C648" s="250" t="s">
        <v>899</v>
      </c>
      <c r="D648" s="251" t="s">
        <v>900</v>
      </c>
      <c r="E648" s="252">
        <v>4</v>
      </c>
    </row>
    <row r="649" spans="1:5">
      <c r="A649" s="248" t="s">
        <v>354</v>
      </c>
      <c r="B649" s="249">
        <v>252</v>
      </c>
      <c r="C649" s="250" t="s">
        <v>901</v>
      </c>
      <c r="D649" s="251" t="s">
        <v>902</v>
      </c>
      <c r="E649" s="252">
        <v>4</v>
      </c>
    </row>
    <row r="650" spans="1:5">
      <c r="A650" s="248" t="s">
        <v>354</v>
      </c>
      <c r="B650" s="249">
        <v>271</v>
      </c>
      <c r="C650" s="250" t="s">
        <v>1118</v>
      </c>
      <c r="D650" s="251" t="s">
        <v>1119</v>
      </c>
      <c r="E650" s="252">
        <v>2</v>
      </c>
    </row>
    <row r="651" spans="1:5">
      <c r="A651" s="248" t="s">
        <v>354</v>
      </c>
      <c r="B651" s="249">
        <v>272</v>
      </c>
      <c r="C651" s="250" t="s">
        <v>1120</v>
      </c>
      <c r="D651" s="251" t="s">
        <v>1121</v>
      </c>
      <c r="E651" s="252">
        <v>2</v>
      </c>
    </row>
    <row r="652" spans="1:5">
      <c r="A652" s="248" t="s">
        <v>354</v>
      </c>
      <c r="B652" s="249">
        <v>275</v>
      </c>
      <c r="C652" s="250" t="s">
        <v>1026</v>
      </c>
      <c r="D652" s="251" t="s">
        <v>941</v>
      </c>
      <c r="E652" s="252">
        <v>2</v>
      </c>
    </row>
    <row r="653" spans="1:5">
      <c r="A653" s="248" t="s">
        <v>354</v>
      </c>
      <c r="B653" s="249">
        <v>301</v>
      </c>
      <c r="C653" s="250" t="s">
        <v>916</v>
      </c>
      <c r="D653" s="251" t="s">
        <v>917</v>
      </c>
      <c r="E653" s="252">
        <v>4</v>
      </c>
    </row>
    <row r="654" spans="1:5">
      <c r="A654" s="248" t="s">
        <v>354</v>
      </c>
      <c r="B654" s="249">
        <v>375</v>
      </c>
      <c r="C654" s="250" t="s">
        <v>940</v>
      </c>
      <c r="D654" s="251" t="s">
        <v>941</v>
      </c>
      <c r="E654" s="252">
        <v>2</v>
      </c>
    </row>
    <row r="655" spans="1:5">
      <c r="A655" s="248" t="s">
        <v>178</v>
      </c>
      <c r="B655" s="249">
        <v>553</v>
      </c>
      <c r="C655" s="250" t="s">
        <v>1061</v>
      </c>
      <c r="D655" s="251" t="s">
        <v>890</v>
      </c>
      <c r="E655" s="252">
        <v>3</v>
      </c>
    </row>
    <row r="656" spans="1:5">
      <c r="A656" s="248" t="s">
        <v>178</v>
      </c>
      <c r="B656" s="249">
        <v>602</v>
      </c>
      <c r="C656" s="250" t="s">
        <v>1053</v>
      </c>
      <c r="D656" s="251" t="s">
        <v>881</v>
      </c>
      <c r="E656" s="252">
        <v>3</v>
      </c>
    </row>
    <row r="657" spans="1:5">
      <c r="A657" s="248" t="s">
        <v>178</v>
      </c>
      <c r="B657" s="249">
        <v>611</v>
      </c>
      <c r="C657" s="250" t="s">
        <v>1060</v>
      </c>
      <c r="D657" s="251" t="s">
        <v>892</v>
      </c>
      <c r="E657" s="252">
        <v>3</v>
      </c>
    </row>
    <row r="658" spans="1:5">
      <c r="A658" s="248" t="s">
        <v>178</v>
      </c>
      <c r="B658" s="249">
        <v>655</v>
      </c>
      <c r="C658" s="250" t="s">
        <v>1058</v>
      </c>
      <c r="D658" s="251" t="s">
        <v>1059</v>
      </c>
      <c r="E658" s="252">
        <v>3</v>
      </c>
    </row>
    <row r="659" spans="1:5">
      <c r="A659" s="248" t="s">
        <v>879</v>
      </c>
      <c r="B659" s="249">
        <v>553</v>
      </c>
      <c r="C659" s="250" t="s">
        <v>889</v>
      </c>
      <c r="D659" s="251" t="s">
        <v>890</v>
      </c>
      <c r="E659" s="252">
        <v>3</v>
      </c>
    </row>
    <row r="660" spans="1:5">
      <c r="A660" s="248" t="s">
        <v>879</v>
      </c>
      <c r="B660" s="249">
        <v>602</v>
      </c>
      <c r="C660" s="250" t="s">
        <v>880</v>
      </c>
      <c r="D660" s="251" t="s">
        <v>881</v>
      </c>
      <c r="E660" s="252">
        <v>3</v>
      </c>
    </row>
    <row r="661" spans="1:5">
      <c r="A661" s="248" t="s">
        <v>879</v>
      </c>
      <c r="B661" s="249">
        <v>611</v>
      </c>
      <c r="C661" s="250" t="s">
        <v>891</v>
      </c>
      <c r="D661" s="251" t="s">
        <v>892</v>
      </c>
      <c r="E661" s="252">
        <v>3</v>
      </c>
    </row>
    <row r="662" spans="1:5">
      <c r="A662" s="248" t="s">
        <v>929</v>
      </c>
      <c r="B662" s="249">
        <v>251</v>
      </c>
      <c r="C662" s="250" t="s">
        <v>930</v>
      </c>
      <c r="D662" s="251" t="s">
        <v>931</v>
      </c>
      <c r="E662" s="252">
        <v>3</v>
      </c>
    </row>
    <row r="663" spans="1:5">
      <c r="A663" s="248" t="s">
        <v>361</v>
      </c>
      <c r="B663" s="249">
        <v>220</v>
      </c>
      <c r="C663" s="250" t="s">
        <v>754</v>
      </c>
      <c r="D663" s="251" t="s">
        <v>755</v>
      </c>
      <c r="E663" s="252">
        <v>1</v>
      </c>
    </row>
    <row r="664" spans="1:5">
      <c r="A664" s="248" t="s">
        <v>361</v>
      </c>
      <c r="B664" s="249">
        <v>221</v>
      </c>
      <c r="C664" s="250" t="s">
        <v>362</v>
      </c>
      <c r="D664" s="251" t="s">
        <v>363</v>
      </c>
      <c r="E664" s="252">
        <v>2</v>
      </c>
    </row>
    <row r="665" spans="1:5">
      <c r="A665" s="248" t="s">
        <v>361</v>
      </c>
      <c r="B665" s="249">
        <v>252</v>
      </c>
      <c r="C665" s="250" t="s">
        <v>911</v>
      </c>
      <c r="D665" s="251" t="s">
        <v>912</v>
      </c>
      <c r="E665" s="252">
        <v>3</v>
      </c>
    </row>
    <row r="666" spans="1:5">
      <c r="A666" s="248" t="s">
        <v>296</v>
      </c>
      <c r="B666" s="249">
        <v>354</v>
      </c>
      <c r="C666" s="250" t="s">
        <v>1302</v>
      </c>
      <c r="D666" s="251" t="s">
        <v>1066</v>
      </c>
      <c r="E666" s="252">
        <v>2</v>
      </c>
    </row>
    <row r="667" spans="1:5">
      <c r="A667" s="248" t="s">
        <v>296</v>
      </c>
      <c r="B667" s="249">
        <v>401</v>
      </c>
      <c r="C667" s="250" t="s">
        <v>1303</v>
      </c>
      <c r="D667" s="251" t="s">
        <v>1304</v>
      </c>
      <c r="E667" s="252">
        <v>2</v>
      </c>
    </row>
    <row r="668" spans="1:5">
      <c r="A668" s="248" t="s">
        <v>296</v>
      </c>
      <c r="B668" s="249">
        <v>404</v>
      </c>
      <c r="C668" s="250" t="s">
        <v>1305</v>
      </c>
      <c r="D668" s="251" t="s">
        <v>1306</v>
      </c>
      <c r="E668" s="252">
        <v>3</v>
      </c>
    </row>
    <row r="669" spans="1:5">
      <c r="A669" s="248" t="s">
        <v>296</v>
      </c>
      <c r="B669" s="249">
        <v>405</v>
      </c>
      <c r="C669" s="250" t="s">
        <v>1307</v>
      </c>
      <c r="D669" s="251" t="s">
        <v>1308</v>
      </c>
      <c r="E669" s="252">
        <v>2</v>
      </c>
    </row>
    <row r="670" spans="1:5">
      <c r="A670" s="248" t="s">
        <v>296</v>
      </c>
      <c r="B670" s="249">
        <v>406</v>
      </c>
      <c r="C670" s="250" t="s">
        <v>1309</v>
      </c>
      <c r="D670" s="251" t="s">
        <v>515</v>
      </c>
      <c r="E670" s="252">
        <v>2</v>
      </c>
    </row>
    <row r="671" spans="1:5">
      <c r="A671" s="248" t="s">
        <v>296</v>
      </c>
      <c r="B671" s="249">
        <v>413</v>
      </c>
      <c r="C671" s="250" t="s">
        <v>1310</v>
      </c>
      <c r="D671" s="251" t="s">
        <v>1311</v>
      </c>
      <c r="E671" s="252">
        <v>2</v>
      </c>
    </row>
    <row r="672" spans="1:5">
      <c r="A672" s="248" t="s">
        <v>296</v>
      </c>
      <c r="B672" s="249">
        <v>554</v>
      </c>
      <c r="C672" s="250" t="s">
        <v>1065</v>
      </c>
      <c r="D672" s="251" t="s">
        <v>1066</v>
      </c>
      <c r="E672" s="252">
        <v>2</v>
      </c>
    </row>
    <row r="673" spans="1:5">
      <c r="A673" s="248" t="s">
        <v>296</v>
      </c>
      <c r="B673" s="249">
        <v>606</v>
      </c>
      <c r="C673" s="250" t="s">
        <v>1045</v>
      </c>
      <c r="D673" s="251" t="s">
        <v>1046</v>
      </c>
      <c r="E673" s="252">
        <v>3</v>
      </c>
    </row>
    <row r="674" spans="1:5">
      <c r="A674" s="248" t="s">
        <v>296</v>
      </c>
      <c r="B674" s="249">
        <v>615</v>
      </c>
      <c r="C674" s="250" t="s">
        <v>1291</v>
      </c>
      <c r="D674" s="251" t="s">
        <v>1292</v>
      </c>
      <c r="E674" s="252">
        <v>3</v>
      </c>
    </row>
    <row r="675" spans="1:5">
      <c r="A675" s="248" t="s">
        <v>319</v>
      </c>
      <c r="B675" s="249">
        <v>606</v>
      </c>
      <c r="C675" s="250" t="s">
        <v>866</v>
      </c>
      <c r="D675" s="251" t="s">
        <v>515</v>
      </c>
      <c r="E675" s="252">
        <v>3</v>
      </c>
    </row>
    <row r="676" spans="1:5">
      <c r="A676" s="248" t="s">
        <v>903</v>
      </c>
      <c r="B676" s="249">
        <v>250</v>
      </c>
      <c r="C676" s="250" t="s">
        <v>904</v>
      </c>
      <c r="D676" s="251" t="s">
        <v>905</v>
      </c>
      <c r="E676" s="252">
        <v>4</v>
      </c>
    </row>
    <row r="677" spans="1:5">
      <c r="A677" s="248" t="s">
        <v>300</v>
      </c>
      <c r="B677" s="249">
        <v>575</v>
      </c>
      <c r="C677" s="250" t="s">
        <v>1089</v>
      </c>
      <c r="D677" s="251" t="s">
        <v>1090</v>
      </c>
      <c r="E677" s="252">
        <v>3</v>
      </c>
    </row>
    <row r="678" spans="1:5">
      <c r="A678" s="248" t="s">
        <v>300</v>
      </c>
      <c r="B678" s="249">
        <v>615</v>
      </c>
      <c r="C678" s="250" t="s">
        <v>1091</v>
      </c>
      <c r="D678" s="251" t="s">
        <v>1092</v>
      </c>
      <c r="E678" s="252">
        <v>2</v>
      </c>
    </row>
    <row r="679" spans="1:5">
      <c r="A679" s="248" t="s">
        <v>300</v>
      </c>
      <c r="B679" s="249">
        <v>623</v>
      </c>
      <c r="C679" s="250" t="s">
        <v>1108</v>
      </c>
      <c r="D679" s="251" t="s">
        <v>1109</v>
      </c>
      <c r="E679" s="252">
        <v>3</v>
      </c>
    </row>
    <row r="680" spans="1:5">
      <c r="A680" s="248" t="s">
        <v>300</v>
      </c>
      <c r="B680" s="249">
        <v>633</v>
      </c>
      <c r="C680" s="250" t="s">
        <v>1093</v>
      </c>
      <c r="D680" s="251" t="s">
        <v>1094</v>
      </c>
      <c r="E680" s="252">
        <v>3</v>
      </c>
    </row>
    <row r="681" spans="1:5">
      <c r="A681" s="248" t="s">
        <v>300</v>
      </c>
      <c r="B681" s="249">
        <v>635</v>
      </c>
      <c r="C681" s="250" t="s">
        <v>1099</v>
      </c>
      <c r="D681" s="251" t="s">
        <v>1100</v>
      </c>
      <c r="E681" s="252">
        <v>3</v>
      </c>
    </row>
    <row r="682" spans="1:5">
      <c r="A682" s="248" t="s">
        <v>300</v>
      </c>
      <c r="B682" s="249">
        <v>671</v>
      </c>
      <c r="C682" s="250" t="s">
        <v>1110</v>
      </c>
      <c r="D682" s="251" t="s">
        <v>1111</v>
      </c>
      <c r="E682" s="252">
        <v>3</v>
      </c>
    </row>
    <row r="683" spans="1:5">
      <c r="A683" s="248" t="s">
        <v>300</v>
      </c>
      <c r="B683" s="249">
        <v>675</v>
      </c>
      <c r="C683" s="250" t="s">
        <v>1112</v>
      </c>
      <c r="D683" s="251" t="s">
        <v>1113</v>
      </c>
      <c r="E683" s="252">
        <v>3</v>
      </c>
    </row>
    <row r="684" spans="1:5">
      <c r="A684" s="248" t="s">
        <v>300</v>
      </c>
      <c r="B684" s="249">
        <v>676</v>
      </c>
      <c r="C684" s="250" t="s">
        <v>1097</v>
      </c>
      <c r="D684" s="251" t="s">
        <v>1098</v>
      </c>
      <c r="E684" s="252">
        <v>3</v>
      </c>
    </row>
    <row r="685" spans="1:5">
      <c r="A685" s="248" t="s">
        <v>300</v>
      </c>
      <c r="B685" s="249">
        <v>678</v>
      </c>
      <c r="C685" s="250" t="s">
        <v>1114</v>
      </c>
      <c r="D685" s="251" t="s">
        <v>1115</v>
      </c>
      <c r="E685" s="252">
        <v>3</v>
      </c>
    </row>
    <row r="686" spans="1:5">
      <c r="A686" s="248" t="s">
        <v>300</v>
      </c>
      <c r="B686" s="249">
        <v>704</v>
      </c>
      <c r="C686" s="250" t="s">
        <v>1106</v>
      </c>
      <c r="D686" s="251" t="s">
        <v>1107</v>
      </c>
      <c r="E686" s="252">
        <v>3</v>
      </c>
    </row>
    <row r="687" spans="1:5">
      <c r="A687" s="248" t="s">
        <v>300</v>
      </c>
      <c r="B687" s="249">
        <v>725</v>
      </c>
      <c r="C687" s="250" t="s">
        <v>1104</v>
      </c>
      <c r="D687" s="251" t="s">
        <v>1105</v>
      </c>
      <c r="E687" s="252">
        <v>3</v>
      </c>
    </row>
    <row r="688" spans="1:5">
      <c r="A688" s="248" t="s">
        <v>300</v>
      </c>
      <c r="B688" s="249">
        <v>741</v>
      </c>
      <c r="C688" s="250" t="s">
        <v>1101</v>
      </c>
      <c r="D688" s="251" t="s">
        <v>709</v>
      </c>
      <c r="E688" s="252">
        <v>3</v>
      </c>
    </row>
    <row r="689" spans="1:5">
      <c r="A689" s="248" t="s">
        <v>300</v>
      </c>
      <c r="B689" s="249">
        <v>799</v>
      </c>
      <c r="C689" s="250" t="s">
        <v>1117</v>
      </c>
      <c r="D689" s="251" t="s">
        <v>548</v>
      </c>
      <c r="E689" s="252">
        <v>8</v>
      </c>
    </row>
    <row r="690" spans="1:5">
      <c r="A690" s="248" t="s">
        <v>315</v>
      </c>
      <c r="B690" s="249">
        <v>575</v>
      </c>
      <c r="C690" s="250" t="s">
        <v>1289</v>
      </c>
      <c r="D690" s="251" t="s">
        <v>1090</v>
      </c>
      <c r="E690" s="252">
        <v>3</v>
      </c>
    </row>
    <row r="691" spans="1:5">
      <c r="A691" s="248" t="s">
        <v>315</v>
      </c>
      <c r="B691" s="249">
        <v>615</v>
      </c>
      <c r="C691" s="250" t="s">
        <v>1278</v>
      </c>
      <c r="D691" s="251" t="s">
        <v>1092</v>
      </c>
      <c r="E691" s="252">
        <v>3</v>
      </c>
    </row>
    <row r="692" spans="1:5">
      <c r="A692" s="248" t="s">
        <v>315</v>
      </c>
      <c r="B692" s="249">
        <v>623</v>
      </c>
      <c r="C692" s="250" t="s">
        <v>1286</v>
      </c>
      <c r="D692" s="251" t="s">
        <v>1109</v>
      </c>
      <c r="E692" s="252">
        <v>3</v>
      </c>
    </row>
    <row r="693" spans="1:5">
      <c r="A693" s="248" t="s">
        <v>315</v>
      </c>
      <c r="B693" s="249">
        <v>633</v>
      </c>
      <c r="C693" s="250" t="s">
        <v>1281</v>
      </c>
      <c r="D693" s="251" t="s">
        <v>1094</v>
      </c>
      <c r="E693" s="252">
        <v>3</v>
      </c>
    </row>
    <row r="694" spans="1:5">
      <c r="A694" s="248" t="s">
        <v>315</v>
      </c>
      <c r="B694" s="249">
        <v>635</v>
      </c>
      <c r="C694" s="250" t="s">
        <v>1275</v>
      </c>
      <c r="D694" s="251" t="s">
        <v>1100</v>
      </c>
      <c r="E694" s="252">
        <v>3</v>
      </c>
    </row>
    <row r="695" spans="1:5">
      <c r="A695" s="248" t="s">
        <v>315</v>
      </c>
      <c r="B695" s="249">
        <v>671</v>
      </c>
      <c r="C695" s="250" t="s">
        <v>1287</v>
      </c>
      <c r="D695" s="251" t="s">
        <v>1111</v>
      </c>
      <c r="E695" s="252">
        <v>3</v>
      </c>
    </row>
    <row r="696" spans="1:5">
      <c r="A696" s="248" t="s">
        <v>315</v>
      </c>
      <c r="B696" s="249">
        <v>675</v>
      </c>
      <c r="C696" s="250" t="s">
        <v>1285</v>
      </c>
      <c r="D696" s="251" t="s">
        <v>1113</v>
      </c>
      <c r="E696" s="252">
        <v>3</v>
      </c>
    </row>
    <row r="697" spans="1:5">
      <c r="A697" s="248" t="s">
        <v>315</v>
      </c>
      <c r="B697" s="249">
        <v>676</v>
      </c>
      <c r="C697" s="250" t="s">
        <v>1274</v>
      </c>
      <c r="D697" s="251" t="s">
        <v>1098</v>
      </c>
      <c r="E697" s="252">
        <v>3</v>
      </c>
    </row>
    <row r="698" spans="1:5">
      <c r="A698" s="248" t="s">
        <v>315</v>
      </c>
      <c r="B698" s="249">
        <v>678</v>
      </c>
      <c r="C698" s="250" t="s">
        <v>1288</v>
      </c>
      <c r="D698" s="251" t="s">
        <v>1115</v>
      </c>
      <c r="E698" s="252">
        <v>3</v>
      </c>
    </row>
    <row r="699" spans="1:5">
      <c r="A699" s="248" t="s">
        <v>315</v>
      </c>
      <c r="B699" s="249">
        <v>704</v>
      </c>
      <c r="C699" s="250" t="s">
        <v>1283</v>
      </c>
      <c r="D699" s="251" t="s">
        <v>1107</v>
      </c>
      <c r="E699" s="252">
        <v>3</v>
      </c>
    </row>
    <row r="700" spans="1:5">
      <c r="A700" s="248" t="s">
        <v>315</v>
      </c>
      <c r="B700" s="249">
        <v>725</v>
      </c>
      <c r="C700" s="250" t="s">
        <v>1284</v>
      </c>
      <c r="D700" s="251" t="s">
        <v>1105</v>
      </c>
      <c r="E700" s="252">
        <v>3</v>
      </c>
    </row>
    <row r="701" spans="1:5">
      <c r="A701" s="248" t="s">
        <v>315</v>
      </c>
      <c r="B701" s="249">
        <v>741</v>
      </c>
      <c r="C701" s="250" t="s">
        <v>1276</v>
      </c>
      <c r="D701" s="251" t="s">
        <v>709</v>
      </c>
      <c r="E701" s="252">
        <v>3</v>
      </c>
    </row>
    <row r="702" spans="1:5">
      <c r="A702" s="248" t="s">
        <v>315</v>
      </c>
      <c r="B702" s="249">
        <v>799</v>
      </c>
      <c r="C702" s="250" t="s">
        <v>1290</v>
      </c>
      <c r="D702" s="251" t="s">
        <v>548</v>
      </c>
      <c r="E702" s="252">
        <v>8</v>
      </c>
    </row>
    <row r="703" spans="1:5">
      <c r="A703" s="248" t="s">
        <v>648</v>
      </c>
      <c r="B703" s="249">
        <v>103</v>
      </c>
      <c r="C703" s="250" t="s">
        <v>649</v>
      </c>
      <c r="D703" s="251" t="s">
        <v>650</v>
      </c>
      <c r="E703" s="252">
        <v>3</v>
      </c>
    </row>
    <row r="704" spans="1:5">
      <c r="A704" s="248" t="s">
        <v>393</v>
      </c>
      <c r="B704" s="249">
        <v>246</v>
      </c>
      <c r="C704" s="250" t="s">
        <v>394</v>
      </c>
      <c r="D704" s="251" t="s">
        <v>395</v>
      </c>
      <c r="E704" s="252">
        <v>3</v>
      </c>
    </row>
    <row r="705" spans="1:5">
      <c r="A705" s="248" t="s">
        <v>393</v>
      </c>
      <c r="B705" s="249">
        <v>252</v>
      </c>
      <c r="C705" s="250" t="s">
        <v>400</v>
      </c>
      <c r="D705" s="251" t="s">
        <v>401</v>
      </c>
      <c r="E705" s="252">
        <v>3</v>
      </c>
    </row>
    <row r="706" spans="1:5">
      <c r="A706" s="248" t="s">
        <v>393</v>
      </c>
      <c r="B706" s="249">
        <v>297</v>
      </c>
      <c r="C706" s="250" t="s">
        <v>760</v>
      </c>
      <c r="D706" s="251" t="s">
        <v>759</v>
      </c>
      <c r="E706" s="252">
        <v>1</v>
      </c>
    </row>
    <row r="707" spans="1:5">
      <c r="A707" s="248" t="s">
        <v>393</v>
      </c>
      <c r="B707" s="249">
        <v>303</v>
      </c>
      <c r="C707" s="250" t="s">
        <v>402</v>
      </c>
      <c r="D707" s="251" t="s">
        <v>403</v>
      </c>
      <c r="E707" s="252">
        <v>3</v>
      </c>
    </row>
    <row r="708" spans="1:5">
      <c r="A708" s="248" t="s">
        <v>393</v>
      </c>
      <c r="B708" s="249">
        <v>311</v>
      </c>
      <c r="C708" s="250" t="s">
        <v>398</v>
      </c>
      <c r="D708" s="251" t="s">
        <v>399</v>
      </c>
      <c r="E708" s="252">
        <v>4</v>
      </c>
    </row>
    <row r="709" spans="1:5">
      <c r="A709" s="248" t="s">
        <v>393</v>
      </c>
      <c r="B709" s="249">
        <v>316</v>
      </c>
      <c r="C709" s="250" t="s">
        <v>396</v>
      </c>
      <c r="D709" s="251" t="s">
        <v>397</v>
      </c>
      <c r="E709" s="252">
        <v>3</v>
      </c>
    </row>
    <row r="710" spans="1:5">
      <c r="A710" s="248" t="s">
        <v>393</v>
      </c>
      <c r="B710" s="249">
        <v>376</v>
      </c>
      <c r="C710" s="250" t="s">
        <v>447</v>
      </c>
      <c r="D710" s="251" t="s">
        <v>448</v>
      </c>
      <c r="E710" s="252">
        <v>3</v>
      </c>
    </row>
    <row r="711" spans="1:5">
      <c r="A711" s="248" t="s">
        <v>393</v>
      </c>
      <c r="B711" s="249">
        <v>426</v>
      </c>
      <c r="C711" s="250" t="s">
        <v>449</v>
      </c>
      <c r="D711" s="251" t="s">
        <v>450</v>
      </c>
      <c r="E711" s="252">
        <v>3</v>
      </c>
    </row>
    <row r="712" spans="1:5">
      <c r="A712" s="248" t="s">
        <v>393</v>
      </c>
      <c r="B712" s="249">
        <v>427</v>
      </c>
      <c r="C712" s="250" t="s">
        <v>451</v>
      </c>
      <c r="D712" s="251" t="s">
        <v>452</v>
      </c>
      <c r="E712" s="252">
        <v>3</v>
      </c>
    </row>
    <row r="713" spans="1:5">
      <c r="A713" s="248" t="s">
        <v>393</v>
      </c>
      <c r="B713" s="249">
        <v>428</v>
      </c>
      <c r="C713" s="250" t="s">
        <v>455</v>
      </c>
      <c r="D713" s="251" t="s">
        <v>456</v>
      </c>
      <c r="E713" s="252">
        <v>2</v>
      </c>
    </row>
    <row r="714" spans="1:5">
      <c r="A714" s="248" t="s">
        <v>393</v>
      </c>
      <c r="B714" s="249">
        <v>429</v>
      </c>
      <c r="C714" s="250" t="s">
        <v>457</v>
      </c>
      <c r="D714" s="251" t="s">
        <v>458</v>
      </c>
      <c r="E714" s="252">
        <v>2</v>
      </c>
    </row>
    <row r="715" spans="1:5">
      <c r="A715" s="248" t="s">
        <v>393</v>
      </c>
      <c r="B715" s="249">
        <v>445</v>
      </c>
      <c r="C715" s="250" t="s">
        <v>412</v>
      </c>
      <c r="D715" s="251" t="s">
        <v>413</v>
      </c>
      <c r="E715" s="252">
        <v>3</v>
      </c>
    </row>
    <row r="716" spans="1:5">
      <c r="A716" s="248" t="s">
        <v>393</v>
      </c>
      <c r="B716" s="249">
        <v>447</v>
      </c>
      <c r="C716" s="250" t="s">
        <v>758</v>
      </c>
      <c r="D716" s="251" t="s">
        <v>759</v>
      </c>
      <c r="E716" s="252">
        <v>1</v>
      </c>
    </row>
    <row r="717" spans="1:5">
      <c r="A717" s="248" t="s">
        <v>393</v>
      </c>
      <c r="B717" s="249">
        <v>450</v>
      </c>
      <c r="C717" s="250" t="s">
        <v>443</v>
      </c>
      <c r="D717" s="251" t="s">
        <v>444</v>
      </c>
      <c r="E717" s="252">
        <v>3</v>
      </c>
    </row>
    <row r="718" spans="1:5">
      <c r="A718" s="248" t="s">
        <v>393</v>
      </c>
      <c r="B718" s="249">
        <v>451</v>
      </c>
      <c r="C718" s="250" t="s">
        <v>445</v>
      </c>
      <c r="D718" s="251" t="s">
        <v>446</v>
      </c>
      <c r="E718" s="252">
        <v>3</v>
      </c>
    </row>
    <row r="719" spans="1:5">
      <c r="A719" s="248" t="s">
        <v>393</v>
      </c>
      <c r="B719" s="249">
        <v>462</v>
      </c>
      <c r="C719" s="250" t="s">
        <v>425</v>
      </c>
      <c r="D719" s="251" t="s">
        <v>426</v>
      </c>
      <c r="E719" s="252">
        <v>3</v>
      </c>
    </row>
    <row r="720" spans="1:5">
      <c r="A720" s="248" t="s">
        <v>393</v>
      </c>
      <c r="B720" s="249">
        <v>477</v>
      </c>
      <c r="C720" s="250" t="s">
        <v>453</v>
      </c>
      <c r="D720" s="251" t="s">
        <v>454</v>
      </c>
      <c r="E720" s="252">
        <v>3</v>
      </c>
    </row>
    <row r="721" spans="1:5">
      <c r="A721" s="248" t="s">
        <v>393</v>
      </c>
      <c r="B721" s="249">
        <v>480</v>
      </c>
      <c r="C721" s="250" t="s">
        <v>459</v>
      </c>
      <c r="D721" s="251" t="s">
        <v>460</v>
      </c>
      <c r="E721" s="252">
        <v>3</v>
      </c>
    </row>
    <row r="722" spans="1:5">
      <c r="A722" s="248" t="s">
        <v>614</v>
      </c>
      <c r="B722" s="249">
        <v>101</v>
      </c>
      <c r="C722" s="250" t="s">
        <v>615</v>
      </c>
      <c r="D722" s="251" t="s">
        <v>616</v>
      </c>
      <c r="E722" s="252">
        <v>2</v>
      </c>
    </row>
    <row r="723" spans="1:5">
      <c r="A723" s="248" t="s">
        <v>614</v>
      </c>
      <c r="B723" s="249">
        <v>102</v>
      </c>
      <c r="C723" s="250" t="s">
        <v>617</v>
      </c>
      <c r="D723" s="251" t="s">
        <v>618</v>
      </c>
      <c r="E723" s="252">
        <v>2</v>
      </c>
    </row>
    <row r="724" spans="1:5">
      <c r="A724" s="248" t="s">
        <v>614</v>
      </c>
      <c r="B724" s="249">
        <v>130</v>
      </c>
      <c r="C724" s="250" t="s">
        <v>801</v>
      </c>
      <c r="D724" s="251" t="s">
        <v>802</v>
      </c>
      <c r="E724" s="252">
        <v>2</v>
      </c>
    </row>
    <row r="725" spans="1:5">
      <c r="A725" s="248" t="s">
        <v>614</v>
      </c>
      <c r="B725" s="249">
        <v>201</v>
      </c>
      <c r="C725" s="250" t="s">
        <v>619</v>
      </c>
      <c r="D725" s="251" t="s">
        <v>620</v>
      </c>
      <c r="E725" s="252">
        <v>2</v>
      </c>
    </row>
    <row r="726" spans="1:5">
      <c r="A726" s="248" t="s">
        <v>614</v>
      </c>
      <c r="B726" s="249">
        <v>202</v>
      </c>
      <c r="C726" s="250" t="s">
        <v>621</v>
      </c>
      <c r="D726" s="251" t="s">
        <v>622</v>
      </c>
      <c r="E726" s="252">
        <v>2</v>
      </c>
    </row>
    <row r="727" spans="1:5">
      <c r="A727" s="248" t="s">
        <v>614</v>
      </c>
      <c r="B727" s="249">
        <v>230</v>
      </c>
      <c r="C727" s="250" t="s">
        <v>803</v>
      </c>
      <c r="D727" s="251" t="s">
        <v>804</v>
      </c>
      <c r="E727" s="252">
        <v>2</v>
      </c>
    </row>
    <row r="728" spans="1:5">
      <c r="A728" s="248" t="s">
        <v>614</v>
      </c>
      <c r="B728" s="249">
        <v>301</v>
      </c>
      <c r="C728" s="250" t="s">
        <v>623</v>
      </c>
      <c r="D728" s="251" t="s">
        <v>624</v>
      </c>
      <c r="E728" s="252">
        <v>2</v>
      </c>
    </row>
    <row r="729" spans="1:5">
      <c r="A729" s="248" t="s">
        <v>614</v>
      </c>
      <c r="B729" s="249">
        <v>302</v>
      </c>
      <c r="C729" s="250" t="s">
        <v>625</v>
      </c>
      <c r="D729" s="251" t="s">
        <v>626</v>
      </c>
      <c r="E729" s="252">
        <v>2</v>
      </c>
    </row>
    <row r="730" spans="1:5">
      <c r="A730" s="248" t="s">
        <v>614</v>
      </c>
      <c r="B730" s="249">
        <v>330</v>
      </c>
      <c r="C730" s="250" t="s">
        <v>805</v>
      </c>
      <c r="D730" s="251" t="s">
        <v>806</v>
      </c>
      <c r="E730" s="252">
        <v>2</v>
      </c>
    </row>
    <row r="731" spans="1:5">
      <c r="A731" s="248" t="s">
        <v>614</v>
      </c>
      <c r="B731" s="249">
        <v>401</v>
      </c>
      <c r="C731" s="250" t="s">
        <v>627</v>
      </c>
      <c r="D731" s="251" t="s">
        <v>628</v>
      </c>
      <c r="E731" s="252">
        <v>2</v>
      </c>
    </row>
    <row r="732" spans="1:5">
      <c r="A732" s="248" t="s">
        <v>614</v>
      </c>
      <c r="B732" s="249">
        <v>402</v>
      </c>
      <c r="C732" s="250" t="s">
        <v>629</v>
      </c>
      <c r="D732" s="251" t="s">
        <v>630</v>
      </c>
      <c r="E732" s="252">
        <v>2</v>
      </c>
    </row>
    <row r="733" spans="1:5">
      <c r="A733" s="248" t="s">
        <v>418</v>
      </c>
      <c r="B733" s="249">
        <v>100</v>
      </c>
      <c r="C733" s="250" t="s">
        <v>427</v>
      </c>
      <c r="D733" s="251" t="s">
        <v>428</v>
      </c>
      <c r="E733" s="252">
        <v>3</v>
      </c>
    </row>
    <row r="734" spans="1:5">
      <c r="A734" s="248" t="s">
        <v>418</v>
      </c>
      <c r="B734" s="249">
        <v>246</v>
      </c>
      <c r="C734" s="250" t="s">
        <v>431</v>
      </c>
      <c r="D734" s="251" t="s">
        <v>395</v>
      </c>
      <c r="E734" s="252">
        <v>3</v>
      </c>
    </row>
    <row r="735" spans="1:5">
      <c r="A735" s="248" t="s">
        <v>418</v>
      </c>
      <c r="B735" s="249">
        <v>251</v>
      </c>
      <c r="C735" s="250" t="s">
        <v>429</v>
      </c>
      <c r="D735" s="251" t="s">
        <v>430</v>
      </c>
      <c r="E735" s="252">
        <v>3</v>
      </c>
    </row>
    <row r="736" spans="1:5">
      <c r="A736" s="248" t="s">
        <v>418</v>
      </c>
      <c r="B736" s="249">
        <v>401</v>
      </c>
      <c r="C736" s="250" t="s">
        <v>441</v>
      </c>
      <c r="D736" s="251" t="s">
        <v>442</v>
      </c>
      <c r="E736" s="252">
        <v>3</v>
      </c>
    </row>
    <row r="737" spans="1:5">
      <c r="A737" s="248" t="s">
        <v>418</v>
      </c>
      <c r="B737" s="249">
        <v>403</v>
      </c>
      <c r="C737" s="250" t="s">
        <v>437</v>
      </c>
      <c r="D737" s="251" t="s">
        <v>438</v>
      </c>
      <c r="E737" s="252">
        <v>3</v>
      </c>
    </row>
    <row r="738" spans="1:5">
      <c r="A738" s="248" t="s">
        <v>418</v>
      </c>
      <c r="B738" s="249">
        <v>432</v>
      </c>
      <c r="C738" s="250" t="s">
        <v>419</v>
      </c>
      <c r="D738" s="251" t="s">
        <v>420</v>
      </c>
      <c r="E738" s="252">
        <v>3</v>
      </c>
    </row>
    <row r="739" spans="1:5">
      <c r="A739" s="248" t="s">
        <v>418</v>
      </c>
      <c r="B739" s="249">
        <v>445</v>
      </c>
      <c r="C739" s="250" t="s">
        <v>436</v>
      </c>
      <c r="D739" s="251" t="s">
        <v>413</v>
      </c>
      <c r="E739" s="252">
        <v>3</v>
      </c>
    </row>
    <row r="740" spans="1:5">
      <c r="A740" s="248" t="s">
        <v>418</v>
      </c>
      <c r="B740" s="249">
        <v>450</v>
      </c>
      <c r="C740" s="250" t="s">
        <v>432</v>
      </c>
      <c r="D740" s="251" t="s">
        <v>433</v>
      </c>
      <c r="E740" s="252">
        <v>3</v>
      </c>
    </row>
    <row r="741" spans="1:5">
      <c r="A741" s="248" t="s">
        <v>418</v>
      </c>
      <c r="B741" s="249">
        <v>451</v>
      </c>
      <c r="C741" s="250" t="s">
        <v>434</v>
      </c>
      <c r="D741" s="251" t="s">
        <v>435</v>
      </c>
      <c r="E741" s="252">
        <v>3</v>
      </c>
    </row>
    <row r="742" spans="1:5">
      <c r="A742" s="248" t="s">
        <v>418</v>
      </c>
      <c r="B742" s="249">
        <v>482</v>
      </c>
      <c r="C742" s="250" t="s">
        <v>439</v>
      </c>
      <c r="D742" s="251" t="s">
        <v>440</v>
      </c>
      <c r="E742" s="252">
        <v>3</v>
      </c>
    </row>
    <row r="743" spans="1:5">
      <c r="A743" s="248" t="s">
        <v>390</v>
      </c>
      <c r="B743" s="249">
        <v>100</v>
      </c>
      <c r="C743" s="250" t="s">
        <v>391</v>
      </c>
      <c r="D743" s="251" t="s">
        <v>392</v>
      </c>
      <c r="E743" s="252">
        <v>3</v>
      </c>
    </row>
    <row r="744" spans="1:5">
      <c r="A744" s="248" t="s">
        <v>390</v>
      </c>
      <c r="B744" s="249">
        <v>214</v>
      </c>
      <c r="C744" s="250" t="s">
        <v>404</v>
      </c>
      <c r="D744" s="251" t="s">
        <v>405</v>
      </c>
      <c r="E744" s="252">
        <v>3</v>
      </c>
    </row>
    <row r="745" spans="1:5">
      <c r="A745" s="248" t="s">
        <v>390</v>
      </c>
      <c r="B745" s="249">
        <v>252</v>
      </c>
      <c r="C745" s="250" t="s">
        <v>406</v>
      </c>
      <c r="D745" s="251" t="s">
        <v>407</v>
      </c>
      <c r="E745" s="252">
        <v>3</v>
      </c>
    </row>
    <row r="746" spans="1:5">
      <c r="A746" s="248" t="s">
        <v>390</v>
      </c>
      <c r="B746" s="249">
        <v>303</v>
      </c>
      <c r="C746" s="250" t="s">
        <v>423</v>
      </c>
      <c r="D746" s="251" t="s">
        <v>424</v>
      </c>
      <c r="E746" s="252">
        <v>3</v>
      </c>
    </row>
    <row r="747" spans="1:5">
      <c r="A747" s="248" t="s">
        <v>390</v>
      </c>
      <c r="B747" s="249">
        <v>403</v>
      </c>
      <c r="C747" s="250" t="s">
        <v>416</v>
      </c>
      <c r="D747" s="251" t="s">
        <v>417</v>
      </c>
      <c r="E747" s="252">
        <v>4</v>
      </c>
    </row>
    <row r="748" spans="1:5">
      <c r="A748" s="248" t="s">
        <v>390</v>
      </c>
      <c r="B748" s="249">
        <v>433</v>
      </c>
      <c r="C748" s="250" t="s">
        <v>421</v>
      </c>
      <c r="D748" s="251" t="s">
        <v>422</v>
      </c>
      <c r="E748" s="252">
        <v>3</v>
      </c>
    </row>
    <row r="749" spans="1:5">
      <c r="A749" s="248" t="s">
        <v>390</v>
      </c>
      <c r="B749" s="249">
        <v>445</v>
      </c>
      <c r="C749" s="250" t="s">
        <v>414</v>
      </c>
      <c r="D749" s="251" t="s">
        <v>415</v>
      </c>
      <c r="E749" s="252">
        <v>3</v>
      </c>
    </row>
    <row r="750" spans="1:5">
      <c r="A750" s="248" t="s">
        <v>390</v>
      </c>
      <c r="B750" s="249">
        <v>450</v>
      </c>
      <c r="C750" s="250" t="s">
        <v>408</v>
      </c>
      <c r="D750" s="251" t="s">
        <v>409</v>
      </c>
      <c r="E750" s="252">
        <v>3</v>
      </c>
    </row>
    <row r="751" spans="1:5">
      <c r="A751" s="248" t="s">
        <v>390</v>
      </c>
      <c r="B751" s="249">
        <v>451</v>
      </c>
      <c r="C751" s="250" t="s">
        <v>410</v>
      </c>
      <c r="D751" s="251" t="s">
        <v>411</v>
      </c>
      <c r="E751" s="252">
        <v>3</v>
      </c>
    </row>
    <row r="752" spans="1:5">
      <c r="A752" s="248" t="s">
        <v>183</v>
      </c>
      <c r="B752" s="249">
        <v>684</v>
      </c>
      <c r="C752" s="250" t="s">
        <v>600</v>
      </c>
      <c r="D752" s="251" t="s">
        <v>506</v>
      </c>
      <c r="E752" s="252">
        <v>2</v>
      </c>
    </row>
    <row r="753" spans="1:5">
      <c r="A753" s="248" t="s">
        <v>870</v>
      </c>
      <c r="B753" s="249">
        <v>684</v>
      </c>
      <c r="C753" s="250" t="s">
        <v>871</v>
      </c>
      <c r="D753" s="251" t="s">
        <v>506</v>
      </c>
      <c r="E753" s="252">
        <v>3</v>
      </c>
    </row>
    <row r="754" spans="1:5">
      <c r="A754" s="248" t="s">
        <v>185</v>
      </c>
      <c r="B754" s="249">
        <v>511</v>
      </c>
      <c r="C754" s="250" t="s">
        <v>537</v>
      </c>
      <c r="D754" s="251" t="s">
        <v>538</v>
      </c>
      <c r="E754" s="252">
        <v>3</v>
      </c>
    </row>
    <row r="755" spans="1:5">
      <c r="A755" s="248" t="s">
        <v>185</v>
      </c>
      <c r="B755" s="249">
        <v>616</v>
      </c>
      <c r="C755" s="250" t="s">
        <v>535</v>
      </c>
      <c r="D755" s="251" t="s">
        <v>536</v>
      </c>
      <c r="E755" s="252">
        <v>2</v>
      </c>
    </row>
    <row r="756" spans="1:5">
      <c r="A756" s="248" t="s">
        <v>185</v>
      </c>
      <c r="B756" s="249">
        <v>641</v>
      </c>
      <c r="C756" s="250" t="s">
        <v>1070</v>
      </c>
      <c r="D756" s="251" t="s">
        <v>1071</v>
      </c>
      <c r="E756" s="252">
        <v>3</v>
      </c>
    </row>
    <row r="757" spans="1:5">
      <c r="A757" s="248" t="s">
        <v>185</v>
      </c>
      <c r="B757" s="249">
        <v>662</v>
      </c>
      <c r="C757" s="250" t="s">
        <v>545</v>
      </c>
      <c r="D757" s="251" t="s">
        <v>546</v>
      </c>
      <c r="E757" s="252">
        <v>2</v>
      </c>
    </row>
    <row r="758" spans="1:5">
      <c r="A758" s="248" t="s">
        <v>185</v>
      </c>
      <c r="B758" s="249">
        <v>663</v>
      </c>
      <c r="C758" s="250" t="s">
        <v>1078</v>
      </c>
      <c r="D758" s="251" t="s">
        <v>546</v>
      </c>
      <c r="E758" s="252">
        <v>3</v>
      </c>
    </row>
    <row r="759" spans="1:5">
      <c r="A759" s="248" t="s">
        <v>185</v>
      </c>
      <c r="B759" s="249">
        <v>669</v>
      </c>
      <c r="C759" s="250" t="s">
        <v>1072</v>
      </c>
      <c r="D759" s="251" t="s">
        <v>1073</v>
      </c>
      <c r="E759" s="252">
        <v>3</v>
      </c>
    </row>
    <row r="760" spans="1:5">
      <c r="A760" s="248" t="s">
        <v>185</v>
      </c>
      <c r="B760" s="249">
        <v>672</v>
      </c>
      <c r="C760" s="250" t="s">
        <v>541</v>
      </c>
      <c r="D760" s="251" t="s">
        <v>542</v>
      </c>
      <c r="E760" s="252">
        <v>3</v>
      </c>
    </row>
    <row r="761" spans="1:5">
      <c r="A761" s="248" t="s">
        <v>185</v>
      </c>
      <c r="B761" s="249">
        <v>676</v>
      </c>
      <c r="C761" s="250" t="s">
        <v>565</v>
      </c>
      <c r="D761" s="251" t="s">
        <v>566</v>
      </c>
      <c r="E761" s="252">
        <v>2</v>
      </c>
    </row>
    <row r="762" spans="1:5">
      <c r="A762" s="248" t="s">
        <v>185</v>
      </c>
      <c r="B762" s="249">
        <v>703</v>
      </c>
      <c r="C762" s="250" t="s">
        <v>561</v>
      </c>
      <c r="D762" s="251" t="s">
        <v>562</v>
      </c>
      <c r="E762" s="252">
        <v>2</v>
      </c>
    </row>
    <row r="763" spans="1:5">
      <c r="A763" s="248" t="s">
        <v>185</v>
      </c>
      <c r="B763" s="249">
        <v>714</v>
      </c>
      <c r="C763" s="250" t="s">
        <v>1076</v>
      </c>
      <c r="D763" s="251" t="s">
        <v>1077</v>
      </c>
      <c r="E763" s="252">
        <v>2</v>
      </c>
    </row>
    <row r="764" spans="1:5">
      <c r="A764" s="248" t="s">
        <v>185</v>
      </c>
      <c r="B764" s="249">
        <v>720</v>
      </c>
      <c r="C764" s="250" t="s">
        <v>551</v>
      </c>
      <c r="D764" s="251" t="s">
        <v>552</v>
      </c>
      <c r="E764" s="252">
        <v>3</v>
      </c>
    </row>
    <row r="765" spans="1:5">
      <c r="A765" s="248" t="s">
        <v>185</v>
      </c>
      <c r="B765" s="249">
        <v>723</v>
      </c>
      <c r="C765" s="250" t="s">
        <v>1074</v>
      </c>
      <c r="D765" s="251" t="s">
        <v>1075</v>
      </c>
      <c r="E765" s="252">
        <v>2</v>
      </c>
    </row>
    <row r="766" spans="1:5">
      <c r="A766" s="248" t="s">
        <v>185</v>
      </c>
      <c r="B766" s="249">
        <v>749</v>
      </c>
      <c r="C766" s="250" t="s">
        <v>547</v>
      </c>
      <c r="D766" s="251" t="s">
        <v>548</v>
      </c>
      <c r="E766" s="252">
        <v>10</v>
      </c>
    </row>
    <row r="767" spans="1:5">
      <c r="A767" s="248" t="s">
        <v>185</v>
      </c>
      <c r="B767" s="249">
        <v>753</v>
      </c>
      <c r="C767" s="250" t="s">
        <v>543</v>
      </c>
      <c r="D767" s="251" t="s">
        <v>544</v>
      </c>
      <c r="E767" s="252">
        <v>2</v>
      </c>
    </row>
    <row r="768" spans="1:5">
      <c r="A768" s="248" t="s">
        <v>185</v>
      </c>
      <c r="B768" s="249">
        <v>784</v>
      </c>
      <c r="C768" s="250" t="s">
        <v>553</v>
      </c>
      <c r="D768" s="251" t="s">
        <v>554</v>
      </c>
      <c r="E768" s="252">
        <v>2</v>
      </c>
    </row>
    <row r="769" spans="1:5">
      <c r="A769" s="248" t="s">
        <v>185</v>
      </c>
      <c r="B769" s="249">
        <v>799</v>
      </c>
      <c r="C769" s="250" t="s">
        <v>1079</v>
      </c>
      <c r="D769" s="251" t="s">
        <v>548</v>
      </c>
      <c r="E769" s="252">
        <v>8</v>
      </c>
    </row>
    <row r="770" spans="1:5">
      <c r="A770" s="248" t="s">
        <v>321</v>
      </c>
      <c r="B770" s="249">
        <v>511</v>
      </c>
      <c r="C770" s="250" t="s">
        <v>1253</v>
      </c>
      <c r="D770" s="251" t="s">
        <v>538</v>
      </c>
      <c r="E770" s="252">
        <v>3</v>
      </c>
    </row>
    <row r="771" spans="1:5">
      <c r="A771" s="248" t="s">
        <v>321</v>
      </c>
      <c r="B771" s="249">
        <v>641</v>
      </c>
      <c r="C771" s="250" t="s">
        <v>1256</v>
      </c>
      <c r="D771" s="251" t="s">
        <v>1071</v>
      </c>
      <c r="E771" s="252">
        <v>3</v>
      </c>
    </row>
    <row r="772" spans="1:5">
      <c r="A772" s="248" t="s">
        <v>321</v>
      </c>
      <c r="B772" s="249">
        <v>663</v>
      </c>
      <c r="C772" s="250" t="s">
        <v>1270</v>
      </c>
      <c r="D772" s="251" t="s">
        <v>546</v>
      </c>
      <c r="E772" s="252">
        <v>3</v>
      </c>
    </row>
    <row r="773" spans="1:5">
      <c r="A773" s="248" t="s">
        <v>321</v>
      </c>
      <c r="B773" s="249">
        <v>669</v>
      </c>
      <c r="C773" s="250" t="s">
        <v>1260</v>
      </c>
      <c r="D773" s="251" t="s">
        <v>1073</v>
      </c>
      <c r="E773" s="252">
        <v>3</v>
      </c>
    </row>
    <row r="774" spans="1:5">
      <c r="A774" s="248" t="s">
        <v>321</v>
      </c>
      <c r="B774" s="249">
        <v>672</v>
      </c>
      <c r="C774" s="250" t="s">
        <v>1252</v>
      </c>
      <c r="D774" s="251" t="s">
        <v>542</v>
      </c>
      <c r="E774" s="252">
        <v>3</v>
      </c>
    </row>
    <row r="775" spans="1:5">
      <c r="A775" s="248" t="s">
        <v>321</v>
      </c>
      <c r="B775" s="249">
        <v>676</v>
      </c>
      <c r="C775" s="250" t="s">
        <v>1254</v>
      </c>
      <c r="D775" s="251" t="s">
        <v>566</v>
      </c>
      <c r="E775" s="252">
        <v>3</v>
      </c>
    </row>
    <row r="776" spans="1:5">
      <c r="A776" s="248" t="s">
        <v>321</v>
      </c>
      <c r="B776" s="249">
        <v>703</v>
      </c>
      <c r="C776" s="250" t="s">
        <v>1266</v>
      </c>
      <c r="D776" s="251" t="s">
        <v>562</v>
      </c>
      <c r="E776" s="252">
        <v>3</v>
      </c>
    </row>
    <row r="777" spans="1:5">
      <c r="A777" s="248" t="s">
        <v>321</v>
      </c>
      <c r="B777" s="249">
        <v>714</v>
      </c>
      <c r="C777" s="250" t="s">
        <v>1267</v>
      </c>
      <c r="D777" s="251" t="s">
        <v>1077</v>
      </c>
      <c r="E777" s="252">
        <v>3</v>
      </c>
    </row>
    <row r="778" spans="1:5">
      <c r="A778" s="248" t="s">
        <v>321</v>
      </c>
      <c r="B778" s="249">
        <v>720</v>
      </c>
      <c r="C778" s="250" t="s">
        <v>1268</v>
      </c>
      <c r="D778" s="251" t="s">
        <v>552</v>
      </c>
      <c r="E778" s="252">
        <v>3</v>
      </c>
    </row>
    <row r="779" spans="1:5">
      <c r="A779" s="248" t="s">
        <v>321</v>
      </c>
      <c r="B779" s="249">
        <v>723</v>
      </c>
      <c r="C779" s="250" t="s">
        <v>1263</v>
      </c>
      <c r="D779" s="251" t="s">
        <v>1075</v>
      </c>
      <c r="E779" s="252">
        <v>3</v>
      </c>
    </row>
    <row r="780" spans="1:5">
      <c r="A780" s="248" t="s">
        <v>321</v>
      </c>
      <c r="B780" s="249">
        <v>753</v>
      </c>
      <c r="C780" s="250" t="s">
        <v>1259</v>
      </c>
      <c r="D780" s="251" t="s">
        <v>544</v>
      </c>
      <c r="E780" s="252">
        <v>3</v>
      </c>
    </row>
    <row r="781" spans="1:5">
      <c r="A781" s="248" t="s">
        <v>321</v>
      </c>
      <c r="B781" s="249">
        <v>784</v>
      </c>
      <c r="C781" s="250" t="s">
        <v>1261</v>
      </c>
      <c r="D781" s="251" t="s">
        <v>554</v>
      </c>
      <c r="E781" s="252">
        <v>3</v>
      </c>
    </row>
    <row r="782" spans="1:5">
      <c r="A782" s="248" t="s">
        <v>321</v>
      </c>
      <c r="B782" s="249">
        <v>799</v>
      </c>
      <c r="C782" s="250" t="s">
        <v>1257</v>
      </c>
      <c r="D782" s="251" t="s">
        <v>548</v>
      </c>
      <c r="E782" s="252">
        <v>8</v>
      </c>
    </row>
    <row r="783" spans="1:5">
      <c r="A783" s="248" t="s">
        <v>710</v>
      </c>
      <c r="B783" s="249">
        <v>200</v>
      </c>
      <c r="C783" s="250" t="s">
        <v>740</v>
      </c>
      <c r="D783" s="251" t="s">
        <v>741</v>
      </c>
      <c r="E783" s="252">
        <v>3</v>
      </c>
    </row>
    <row r="784" spans="1:5">
      <c r="A784" s="248" t="s">
        <v>710</v>
      </c>
      <c r="B784" s="249">
        <v>211</v>
      </c>
      <c r="C784" s="250" t="s">
        <v>776</v>
      </c>
      <c r="D784" s="251" t="s">
        <v>777</v>
      </c>
      <c r="E784" s="252">
        <v>3</v>
      </c>
    </row>
    <row r="785" spans="1:5">
      <c r="A785" s="248" t="s">
        <v>710</v>
      </c>
      <c r="B785" s="249">
        <v>245</v>
      </c>
      <c r="C785" s="250" t="s">
        <v>742</v>
      </c>
      <c r="D785" s="251" t="s">
        <v>743</v>
      </c>
      <c r="E785" s="252">
        <v>3</v>
      </c>
    </row>
    <row r="786" spans="1:5">
      <c r="A786" s="248" t="s">
        <v>710</v>
      </c>
      <c r="B786" s="249">
        <v>246</v>
      </c>
      <c r="C786" s="250" t="s">
        <v>744</v>
      </c>
      <c r="D786" s="251" t="s">
        <v>745</v>
      </c>
      <c r="E786" s="252">
        <v>3</v>
      </c>
    </row>
    <row r="787" spans="1:5">
      <c r="A787" s="248" t="s">
        <v>710</v>
      </c>
      <c r="B787" s="249">
        <v>261</v>
      </c>
      <c r="C787" s="250" t="s">
        <v>794</v>
      </c>
      <c r="D787" s="251" t="s">
        <v>795</v>
      </c>
      <c r="E787" s="252">
        <v>3</v>
      </c>
    </row>
    <row r="788" spans="1:5">
      <c r="A788" s="248" t="s">
        <v>710</v>
      </c>
      <c r="B788" s="249">
        <v>311</v>
      </c>
      <c r="C788" s="250" t="s">
        <v>778</v>
      </c>
      <c r="D788" s="251" t="s">
        <v>779</v>
      </c>
      <c r="E788" s="252">
        <v>4</v>
      </c>
    </row>
    <row r="789" spans="1:5">
      <c r="A789" s="248" t="s">
        <v>710</v>
      </c>
      <c r="B789" s="249">
        <v>344</v>
      </c>
      <c r="C789" s="250" t="s">
        <v>780</v>
      </c>
      <c r="D789" s="251" t="s">
        <v>781</v>
      </c>
      <c r="E789" s="252">
        <v>3</v>
      </c>
    </row>
    <row r="790" spans="1:5">
      <c r="A790" s="248" t="s">
        <v>710</v>
      </c>
      <c r="B790" s="249">
        <v>361</v>
      </c>
      <c r="C790" s="250" t="s">
        <v>782</v>
      </c>
      <c r="D790" s="251" t="s">
        <v>783</v>
      </c>
      <c r="E790" s="252">
        <v>4</v>
      </c>
    </row>
    <row r="791" spans="1:5">
      <c r="A791" s="248" t="s">
        <v>710</v>
      </c>
      <c r="B791" s="249">
        <v>391</v>
      </c>
      <c r="C791" s="250" t="s">
        <v>711</v>
      </c>
      <c r="D791" s="251" t="s">
        <v>712</v>
      </c>
      <c r="E791" s="252">
        <v>4</v>
      </c>
    </row>
    <row r="792" spans="1:5">
      <c r="A792" s="248" t="s">
        <v>710</v>
      </c>
      <c r="B792" s="249">
        <v>394</v>
      </c>
      <c r="C792" s="250" t="s">
        <v>784</v>
      </c>
      <c r="D792" s="251" t="s">
        <v>785</v>
      </c>
      <c r="E792" s="252">
        <v>3</v>
      </c>
    </row>
    <row r="793" spans="1:5">
      <c r="A793" s="248" t="s">
        <v>710</v>
      </c>
      <c r="B793" s="249">
        <v>410</v>
      </c>
      <c r="C793" s="250" t="s">
        <v>786</v>
      </c>
      <c r="D793" s="251" t="s">
        <v>787</v>
      </c>
      <c r="E793" s="252">
        <v>4</v>
      </c>
    </row>
    <row r="794" spans="1:5">
      <c r="A794" s="248" t="s">
        <v>710</v>
      </c>
      <c r="B794" s="249">
        <v>411</v>
      </c>
      <c r="C794" s="250" t="s">
        <v>788</v>
      </c>
      <c r="D794" s="251" t="s">
        <v>789</v>
      </c>
      <c r="E794" s="252">
        <v>4</v>
      </c>
    </row>
    <row r="795" spans="1:5">
      <c r="A795" s="248" t="s">
        <v>710</v>
      </c>
      <c r="B795" s="249">
        <v>444</v>
      </c>
      <c r="C795" s="250" t="s">
        <v>790</v>
      </c>
      <c r="D795" s="251" t="s">
        <v>791</v>
      </c>
      <c r="E795" s="252">
        <v>3</v>
      </c>
    </row>
    <row r="796" spans="1:5">
      <c r="A796" s="248" t="s">
        <v>710</v>
      </c>
      <c r="B796" s="249">
        <v>447</v>
      </c>
      <c r="C796" s="250" t="s">
        <v>739</v>
      </c>
      <c r="D796" s="251" t="s">
        <v>718</v>
      </c>
      <c r="E796" s="252">
        <v>8</v>
      </c>
    </row>
    <row r="797" spans="1:5">
      <c r="A797" s="248" t="s">
        <v>710</v>
      </c>
      <c r="B797" s="249">
        <v>460</v>
      </c>
      <c r="C797" s="250" t="s">
        <v>792</v>
      </c>
      <c r="D797" s="251" t="s">
        <v>793</v>
      </c>
      <c r="E797" s="252">
        <v>4</v>
      </c>
    </row>
    <row r="798" spans="1:5">
      <c r="A798" s="248" t="s">
        <v>710</v>
      </c>
      <c r="B798" s="249">
        <v>461</v>
      </c>
      <c r="C798" s="250" t="s">
        <v>796</v>
      </c>
      <c r="D798" s="251" t="s">
        <v>797</v>
      </c>
      <c r="E798" s="252">
        <v>4</v>
      </c>
    </row>
    <row r="799" spans="1:5">
      <c r="A799" s="248" t="s">
        <v>710</v>
      </c>
      <c r="B799" s="249">
        <v>494</v>
      </c>
      <c r="C799" s="250" t="s">
        <v>798</v>
      </c>
      <c r="D799" s="251" t="s">
        <v>799</v>
      </c>
      <c r="E799" s="252">
        <v>3</v>
      </c>
    </row>
    <row r="800" spans="1:5">
      <c r="A800" s="248" t="s">
        <v>710</v>
      </c>
      <c r="B800" s="249">
        <v>497</v>
      </c>
      <c r="C800" s="250" t="s">
        <v>800</v>
      </c>
      <c r="D800" s="251" t="s">
        <v>718</v>
      </c>
      <c r="E800" s="252">
        <v>5</v>
      </c>
    </row>
    <row r="801" spans="1:5">
      <c r="A801" s="248" t="s">
        <v>661</v>
      </c>
      <c r="B801" s="249">
        <v>111</v>
      </c>
      <c r="C801" s="250" t="s">
        <v>664</v>
      </c>
      <c r="D801" s="251" t="s">
        <v>665</v>
      </c>
      <c r="E801" s="252">
        <v>3</v>
      </c>
    </row>
    <row r="802" spans="1:5">
      <c r="A802" s="248" t="s">
        <v>661</v>
      </c>
      <c r="B802" s="249">
        <v>260</v>
      </c>
      <c r="C802" s="250" t="s">
        <v>662</v>
      </c>
      <c r="D802" s="251" t="s">
        <v>663</v>
      </c>
      <c r="E802" s="252">
        <v>3</v>
      </c>
    </row>
    <row r="803" spans="1:5">
      <c r="A803" s="248" t="s">
        <v>661</v>
      </c>
      <c r="B803" s="249">
        <v>296</v>
      </c>
      <c r="C803" s="250" t="s">
        <v>775</v>
      </c>
      <c r="D803" s="251" t="s">
        <v>759</v>
      </c>
      <c r="E803" s="252">
        <v>1</v>
      </c>
    </row>
    <row r="804" spans="1:5">
      <c r="A804" s="248" t="s">
        <v>661</v>
      </c>
      <c r="B804" s="249">
        <v>321</v>
      </c>
      <c r="C804" s="250" t="s">
        <v>737</v>
      </c>
      <c r="D804" s="251" t="s">
        <v>738</v>
      </c>
      <c r="E804" s="252">
        <v>2</v>
      </c>
    </row>
    <row r="805" spans="1:5">
      <c r="A805" s="248" t="s">
        <v>661</v>
      </c>
      <c r="B805" s="249">
        <v>323</v>
      </c>
      <c r="C805" s="250" t="s">
        <v>694</v>
      </c>
      <c r="D805" s="251" t="s">
        <v>695</v>
      </c>
      <c r="E805" s="252">
        <v>2</v>
      </c>
    </row>
    <row r="806" spans="1:5">
      <c r="A806" s="248" t="s">
        <v>661</v>
      </c>
      <c r="B806" s="249">
        <v>324</v>
      </c>
      <c r="C806" s="250" t="s">
        <v>696</v>
      </c>
      <c r="D806" s="251" t="s">
        <v>697</v>
      </c>
      <c r="E806" s="252">
        <v>1</v>
      </c>
    </row>
    <row r="807" spans="1:5">
      <c r="A807" s="248" t="s">
        <v>661</v>
      </c>
      <c r="B807" s="249">
        <v>376</v>
      </c>
      <c r="C807" s="250" t="s">
        <v>698</v>
      </c>
      <c r="D807" s="251" t="s">
        <v>699</v>
      </c>
      <c r="E807" s="252">
        <v>3</v>
      </c>
    </row>
    <row r="808" spans="1:5">
      <c r="A808" s="248" t="s">
        <v>661</v>
      </c>
      <c r="B808" s="249">
        <v>377</v>
      </c>
      <c r="C808" s="250" t="s">
        <v>700</v>
      </c>
      <c r="D808" s="251" t="s">
        <v>701</v>
      </c>
      <c r="E808" s="252">
        <v>1</v>
      </c>
    </row>
    <row r="809" spans="1:5">
      <c r="A809" s="248" t="s">
        <v>661</v>
      </c>
      <c r="B809" s="249">
        <v>378</v>
      </c>
      <c r="C809" s="250" t="s">
        <v>702</v>
      </c>
      <c r="D809" s="251" t="s">
        <v>703</v>
      </c>
      <c r="E809" s="252">
        <v>3</v>
      </c>
    </row>
    <row r="810" spans="1:5">
      <c r="A810" s="248" t="s">
        <v>661</v>
      </c>
      <c r="B810" s="249">
        <v>396</v>
      </c>
      <c r="C810" s="250" t="s">
        <v>773</v>
      </c>
      <c r="D810" s="251" t="s">
        <v>759</v>
      </c>
      <c r="E810" s="252">
        <v>1</v>
      </c>
    </row>
    <row r="811" spans="1:5">
      <c r="A811" s="248" t="s">
        <v>661</v>
      </c>
      <c r="B811" s="249">
        <v>401</v>
      </c>
      <c r="C811" s="250" t="s">
        <v>713</v>
      </c>
      <c r="D811" s="251" t="s">
        <v>714</v>
      </c>
      <c r="E811" s="252">
        <v>3</v>
      </c>
    </row>
    <row r="812" spans="1:5">
      <c r="A812" s="248" t="s">
        <v>661</v>
      </c>
      <c r="B812" s="249">
        <v>403</v>
      </c>
      <c r="C812" s="250" t="s">
        <v>706</v>
      </c>
      <c r="D812" s="251" t="s">
        <v>707</v>
      </c>
      <c r="E812" s="252">
        <v>3</v>
      </c>
    </row>
    <row r="813" spans="1:5">
      <c r="A813" s="248" t="s">
        <v>661</v>
      </c>
      <c r="B813" s="249">
        <v>426</v>
      </c>
      <c r="C813" s="250" t="s">
        <v>769</v>
      </c>
      <c r="D813" s="251" t="s">
        <v>770</v>
      </c>
      <c r="E813" s="252">
        <v>3</v>
      </c>
    </row>
    <row r="814" spans="1:5">
      <c r="A814" s="248" t="s">
        <v>661</v>
      </c>
      <c r="B814" s="249">
        <v>427</v>
      </c>
      <c r="C814" s="250" t="s">
        <v>771</v>
      </c>
      <c r="D814" s="251" t="s">
        <v>772</v>
      </c>
      <c r="E814" s="252">
        <v>1</v>
      </c>
    </row>
    <row r="815" spans="1:5">
      <c r="A815" s="248" t="s">
        <v>661</v>
      </c>
      <c r="B815" s="249">
        <v>441</v>
      </c>
      <c r="C815" s="250" t="s">
        <v>708</v>
      </c>
      <c r="D815" s="251" t="s">
        <v>709</v>
      </c>
      <c r="E815" s="252">
        <v>3</v>
      </c>
    </row>
    <row r="816" spans="1:5">
      <c r="A816" s="248" t="s">
        <v>661</v>
      </c>
      <c r="B816" s="249">
        <v>447</v>
      </c>
      <c r="C816" s="250" t="s">
        <v>717</v>
      </c>
      <c r="D816" s="251" t="s">
        <v>718</v>
      </c>
      <c r="E816" s="252">
        <v>5</v>
      </c>
    </row>
    <row r="817" spans="1:5">
      <c r="A817" s="248" t="s">
        <v>661</v>
      </c>
      <c r="B817" s="249">
        <v>448</v>
      </c>
      <c r="C817" s="250" t="s">
        <v>756</v>
      </c>
      <c r="D817" s="251" t="s">
        <v>757</v>
      </c>
      <c r="E817" s="252">
        <v>3</v>
      </c>
    </row>
    <row r="818" spans="1:5">
      <c r="A818" s="248" t="s">
        <v>661</v>
      </c>
      <c r="B818" s="249">
        <v>449</v>
      </c>
      <c r="C818" s="250" t="s">
        <v>719</v>
      </c>
      <c r="D818" s="251" t="s">
        <v>720</v>
      </c>
      <c r="E818" s="252">
        <v>5</v>
      </c>
    </row>
    <row r="819" spans="1:5">
      <c r="A819" s="248" t="s">
        <v>661</v>
      </c>
      <c r="B819" s="249">
        <v>470</v>
      </c>
      <c r="C819" s="250" t="s">
        <v>715</v>
      </c>
      <c r="D819" s="251" t="s">
        <v>716</v>
      </c>
      <c r="E819" s="252">
        <v>4</v>
      </c>
    </row>
    <row r="820" spans="1:5">
      <c r="A820" s="248" t="s">
        <v>661</v>
      </c>
      <c r="B820" s="249">
        <v>477</v>
      </c>
      <c r="C820" s="250" t="s">
        <v>704</v>
      </c>
      <c r="D820" s="251" t="s">
        <v>705</v>
      </c>
      <c r="E820" s="252">
        <v>4</v>
      </c>
    </row>
    <row r="821" spans="1:5">
      <c r="A821" s="248" t="s">
        <v>661</v>
      </c>
      <c r="B821" s="249">
        <v>496</v>
      </c>
      <c r="C821" s="250" t="s">
        <v>774</v>
      </c>
      <c r="D821" s="251" t="s">
        <v>759</v>
      </c>
      <c r="E821" s="252">
        <v>1</v>
      </c>
    </row>
    <row r="822" spans="1:5">
      <c r="A822" s="248" t="s">
        <v>723</v>
      </c>
      <c r="B822" s="249">
        <v>101</v>
      </c>
      <c r="C822" s="250" t="s">
        <v>724</v>
      </c>
      <c r="D822" s="251" t="s">
        <v>725</v>
      </c>
      <c r="E822" s="252">
        <v>3</v>
      </c>
    </row>
    <row r="823" spans="1:5">
      <c r="A823" s="248" t="s">
        <v>673</v>
      </c>
      <c r="B823" s="249">
        <v>341</v>
      </c>
      <c r="C823" s="250" t="s">
        <v>674</v>
      </c>
      <c r="D823" s="251" t="s">
        <v>675</v>
      </c>
      <c r="E823" s="252">
        <v>3</v>
      </c>
    </row>
    <row r="824" spans="1:5">
      <c r="A824" s="248" t="s">
        <v>653</v>
      </c>
      <c r="B824" s="249">
        <v>101</v>
      </c>
      <c r="C824" s="250" t="s">
        <v>654</v>
      </c>
      <c r="D824" s="251" t="s">
        <v>655</v>
      </c>
      <c r="E824" s="252">
        <v>2</v>
      </c>
    </row>
    <row r="825" spans="1:5">
      <c r="A825" s="248" t="s">
        <v>653</v>
      </c>
      <c r="B825" s="249">
        <v>102</v>
      </c>
      <c r="C825" s="250" t="s">
        <v>659</v>
      </c>
      <c r="D825" s="251" t="s">
        <v>660</v>
      </c>
      <c r="E825" s="252">
        <v>2</v>
      </c>
    </row>
    <row r="826" spans="1:5">
      <c r="A826" s="248" t="s">
        <v>653</v>
      </c>
      <c r="B826" s="249">
        <v>130</v>
      </c>
      <c r="C826" s="250" t="s">
        <v>813</v>
      </c>
      <c r="D826" s="251" t="s">
        <v>814</v>
      </c>
      <c r="E826" s="252">
        <v>2</v>
      </c>
    </row>
    <row r="827" spans="1:5">
      <c r="A827" s="248" t="s">
        <v>653</v>
      </c>
      <c r="B827" s="249">
        <v>201</v>
      </c>
      <c r="C827" s="250" t="s">
        <v>666</v>
      </c>
      <c r="D827" s="251" t="s">
        <v>667</v>
      </c>
      <c r="E827" s="252">
        <v>2</v>
      </c>
    </row>
    <row r="828" spans="1:5">
      <c r="A828" s="248" t="s">
        <v>653</v>
      </c>
      <c r="B828" s="249">
        <v>202</v>
      </c>
      <c r="C828" s="250" t="s">
        <v>676</v>
      </c>
      <c r="D828" s="251" t="s">
        <v>677</v>
      </c>
      <c r="E828" s="252">
        <v>2</v>
      </c>
    </row>
    <row r="829" spans="1:5">
      <c r="A829" s="248" t="s">
        <v>653</v>
      </c>
      <c r="B829" s="249">
        <v>230</v>
      </c>
      <c r="C829" s="250" t="s">
        <v>815</v>
      </c>
      <c r="D829" s="251" t="s">
        <v>816</v>
      </c>
      <c r="E829" s="252">
        <v>2</v>
      </c>
    </row>
    <row r="830" spans="1:5">
      <c r="A830" s="248" t="s">
        <v>653</v>
      </c>
      <c r="B830" s="249">
        <v>301</v>
      </c>
      <c r="C830" s="250" t="s">
        <v>746</v>
      </c>
      <c r="D830" s="251" t="s">
        <v>747</v>
      </c>
      <c r="E830" s="252">
        <v>2</v>
      </c>
    </row>
    <row r="831" spans="1:5">
      <c r="A831" s="248" t="s">
        <v>653</v>
      </c>
      <c r="B831" s="249">
        <v>302</v>
      </c>
      <c r="C831" s="250" t="s">
        <v>748</v>
      </c>
      <c r="D831" s="251" t="s">
        <v>749</v>
      </c>
      <c r="E831" s="252">
        <v>2</v>
      </c>
    </row>
    <row r="832" spans="1:5">
      <c r="A832" s="248" t="s">
        <v>653</v>
      </c>
      <c r="B832" s="249">
        <v>330</v>
      </c>
      <c r="C832" s="250" t="s">
        <v>817</v>
      </c>
      <c r="D832" s="251" t="s">
        <v>818</v>
      </c>
      <c r="E832" s="252">
        <v>2</v>
      </c>
    </row>
    <row r="833" spans="1:5">
      <c r="A833" s="248" t="s">
        <v>653</v>
      </c>
      <c r="B833" s="249">
        <v>401</v>
      </c>
      <c r="C833" s="250" t="s">
        <v>750</v>
      </c>
      <c r="D833" s="251" t="s">
        <v>751</v>
      </c>
      <c r="E833" s="252">
        <v>2</v>
      </c>
    </row>
    <row r="834" spans="1:5">
      <c r="A834" s="248" t="s">
        <v>653</v>
      </c>
      <c r="B834" s="249">
        <v>402</v>
      </c>
      <c r="C834" s="250" t="s">
        <v>752</v>
      </c>
      <c r="D834" s="251" t="s">
        <v>753</v>
      </c>
      <c r="E834" s="252">
        <v>2</v>
      </c>
    </row>
    <row r="835" spans="1:5">
      <c r="A835" s="248" t="s">
        <v>653</v>
      </c>
      <c r="B835" s="249">
        <v>430</v>
      </c>
      <c r="C835" s="250" t="s">
        <v>819</v>
      </c>
      <c r="D835" s="251" t="s">
        <v>820</v>
      </c>
      <c r="E835" s="252">
        <v>2</v>
      </c>
    </row>
    <row r="836" spans="1:5">
      <c r="A836" s="248" t="s">
        <v>668</v>
      </c>
      <c r="B836" s="249">
        <v>201</v>
      </c>
      <c r="C836" s="250" t="s">
        <v>669</v>
      </c>
      <c r="D836" s="251" t="s">
        <v>670</v>
      </c>
      <c r="E836" s="252">
        <v>3</v>
      </c>
    </row>
    <row r="837" spans="1:5">
      <c r="A837" s="248" t="s">
        <v>678</v>
      </c>
      <c r="B837" s="249">
        <v>201</v>
      </c>
      <c r="C837" s="250" t="s">
        <v>679</v>
      </c>
      <c r="D837" s="251" t="s">
        <v>680</v>
      </c>
      <c r="E837" s="252">
        <v>3</v>
      </c>
    </row>
    <row r="838" spans="1:5">
      <c r="A838" s="248" t="s">
        <v>678</v>
      </c>
      <c r="B838" s="249">
        <v>202</v>
      </c>
      <c r="C838" s="250" t="s">
        <v>688</v>
      </c>
      <c r="D838" s="251" t="s">
        <v>689</v>
      </c>
      <c r="E838" s="252">
        <v>3</v>
      </c>
    </row>
    <row r="839" spans="1:5">
      <c r="A839" s="248" t="s">
        <v>678</v>
      </c>
      <c r="B839" s="249">
        <v>211</v>
      </c>
      <c r="C839" s="250" t="s">
        <v>684</v>
      </c>
      <c r="D839" s="251" t="s">
        <v>685</v>
      </c>
      <c r="E839" s="252">
        <v>3</v>
      </c>
    </row>
    <row r="840" spans="1:5">
      <c r="A840" s="248" t="s">
        <v>678</v>
      </c>
      <c r="B840" s="249">
        <v>212</v>
      </c>
      <c r="C840" s="250" t="s">
        <v>690</v>
      </c>
      <c r="D840" s="251" t="s">
        <v>691</v>
      </c>
      <c r="E840" s="252">
        <v>2</v>
      </c>
    </row>
    <row r="841" spans="1:5">
      <c r="A841" s="248" t="s">
        <v>678</v>
      </c>
      <c r="B841" s="249">
        <v>306</v>
      </c>
      <c r="C841" s="250" t="s">
        <v>721</v>
      </c>
      <c r="D841" s="251" t="s">
        <v>722</v>
      </c>
      <c r="E841" s="252">
        <v>4</v>
      </c>
    </row>
    <row r="842" spans="1:5">
      <c r="A842" s="248" t="s">
        <v>678</v>
      </c>
      <c r="B842" s="249">
        <v>307</v>
      </c>
      <c r="C842" s="250" t="s">
        <v>692</v>
      </c>
      <c r="D842" s="251" t="s">
        <v>693</v>
      </c>
      <c r="E842" s="252">
        <v>2</v>
      </c>
    </row>
    <row r="843" spans="1:5">
      <c r="A843" s="248" t="s">
        <v>678</v>
      </c>
      <c r="B843" s="249">
        <v>316</v>
      </c>
      <c r="C843" s="250" t="s">
        <v>686</v>
      </c>
      <c r="D843" s="251" t="s">
        <v>687</v>
      </c>
      <c r="E843" s="252">
        <v>4</v>
      </c>
    </row>
    <row r="844" spans="1:5">
      <c r="A844" s="248" t="s">
        <v>678</v>
      </c>
      <c r="B844" s="249">
        <v>376</v>
      </c>
      <c r="C844" s="250" t="s">
        <v>736</v>
      </c>
      <c r="D844" s="251" t="s">
        <v>699</v>
      </c>
      <c r="E844" s="252">
        <v>3</v>
      </c>
    </row>
    <row r="845" spans="1:5">
      <c r="A845" s="248" t="s">
        <v>656</v>
      </c>
      <c r="B845" s="249">
        <v>101</v>
      </c>
      <c r="C845" s="250" t="s">
        <v>657</v>
      </c>
      <c r="D845" s="251" t="s">
        <v>658</v>
      </c>
      <c r="E845" s="252">
        <v>3</v>
      </c>
    </row>
    <row r="846" spans="1:5">
      <c r="A846" s="248" t="s">
        <v>656</v>
      </c>
      <c r="B846" s="249">
        <v>102</v>
      </c>
      <c r="C846" s="250" t="s">
        <v>671</v>
      </c>
      <c r="D846" s="251" t="s">
        <v>672</v>
      </c>
      <c r="E846" s="252">
        <v>4</v>
      </c>
    </row>
    <row r="847" spans="1:5">
      <c r="A847" s="248" t="s">
        <v>656</v>
      </c>
      <c r="B847" s="249">
        <v>306</v>
      </c>
      <c r="C847" s="250" t="s">
        <v>734</v>
      </c>
      <c r="D847" s="251" t="s">
        <v>735</v>
      </c>
      <c r="E847" s="252">
        <v>2</v>
      </c>
    </row>
    <row r="848" spans="1:5">
      <c r="A848" s="248" t="s">
        <v>656</v>
      </c>
      <c r="B848" s="249">
        <v>307</v>
      </c>
      <c r="C848" s="250" t="s">
        <v>732</v>
      </c>
      <c r="D848" s="251" t="s">
        <v>733</v>
      </c>
      <c r="E848" s="252">
        <v>2</v>
      </c>
    </row>
    <row r="849" spans="1:5">
      <c r="A849" s="248" t="s">
        <v>681</v>
      </c>
      <c r="B849" s="249">
        <v>341</v>
      </c>
      <c r="C849" s="250" t="s">
        <v>682</v>
      </c>
      <c r="D849" s="251" t="s">
        <v>683</v>
      </c>
      <c r="E849" s="252">
        <v>3</v>
      </c>
    </row>
    <row r="850" spans="1:5">
      <c r="A850" s="248" t="s">
        <v>985</v>
      </c>
      <c r="B850" s="249">
        <v>600</v>
      </c>
      <c r="C850" s="250" t="s">
        <v>986</v>
      </c>
      <c r="D850" s="251" t="s">
        <v>987</v>
      </c>
      <c r="E850" s="252">
        <v>2</v>
      </c>
    </row>
    <row r="851" spans="1:5">
      <c r="A851" s="248" t="s">
        <v>349</v>
      </c>
      <c r="B851" s="249">
        <v>102</v>
      </c>
      <c r="C851" s="250" t="s">
        <v>823</v>
      </c>
      <c r="D851" s="251" t="s">
        <v>824</v>
      </c>
      <c r="E851" s="252">
        <v>1</v>
      </c>
    </row>
    <row r="852" spans="1:5">
      <c r="A852" s="248" t="s">
        <v>349</v>
      </c>
      <c r="B852" s="249">
        <v>152</v>
      </c>
      <c r="C852" s="250" t="s">
        <v>825</v>
      </c>
      <c r="D852" s="251" t="s">
        <v>826</v>
      </c>
      <c r="E852" s="252">
        <v>1</v>
      </c>
    </row>
    <row r="853" spans="1:5">
      <c r="A853" s="248" t="s">
        <v>349</v>
      </c>
      <c r="B853" s="249">
        <v>201</v>
      </c>
      <c r="C853" s="250" t="s">
        <v>352</v>
      </c>
      <c r="D853" s="251" t="s">
        <v>353</v>
      </c>
      <c r="E853" s="252">
        <v>2</v>
      </c>
    </row>
    <row r="854" spans="1:5">
      <c r="A854" s="248" t="s">
        <v>349</v>
      </c>
      <c r="B854" s="249">
        <v>202</v>
      </c>
      <c r="C854" s="250" t="s">
        <v>827</v>
      </c>
      <c r="D854" s="251" t="s">
        <v>828</v>
      </c>
      <c r="E854" s="252">
        <v>1</v>
      </c>
    </row>
    <row r="855" spans="1:5">
      <c r="A855" s="248" t="s">
        <v>349</v>
      </c>
      <c r="B855" s="249">
        <v>302</v>
      </c>
      <c r="C855" s="250" t="s">
        <v>350</v>
      </c>
      <c r="D855" s="251" t="s">
        <v>351</v>
      </c>
      <c r="E855" s="252">
        <v>2</v>
      </c>
    </row>
    <row r="856" spans="1:5">
      <c r="A856" s="248" t="s">
        <v>349</v>
      </c>
      <c r="B856" s="249">
        <v>353</v>
      </c>
      <c r="C856" s="250" t="s">
        <v>821</v>
      </c>
      <c r="D856" s="251" t="s">
        <v>822</v>
      </c>
      <c r="E856" s="252">
        <v>3</v>
      </c>
    </row>
    <row r="857" spans="1:5">
      <c r="A857" s="248" t="s">
        <v>349</v>
      </c>
      <c r="B857" s="249">
        <v>701</v>
      </c>
      <c r="C857" s="250" t="s">
        <v>590</v>
      </c>
      <c r="D857" s="251" t="s">
        <v>591</v>
      </c>
      <c r="E857" s="252">
        <v>2</v>
      </c>
    </row>
    <row r="858" spans="1:5">
      <c r="A858" s="248" t="s">
        <v>1312</v>
      </c>
      <c r="B858" s="249">
        <v>102</v>
      </c>
      <c r="C858" s="250" t="s">
        <v>1313</v>
      </c>
      <c r="D858" s="251" t="s">
        <v>824</v>
      </c>
      <c r="E858" s="252">
        <v>1</v>
      </c>
    </row>
    <row r="859" spans="1:5">
      <c r="A859" s="248" t="s">
        <v>1312</v>
      </c>
      <c r="B859" s="249">
        <v>152</v>
      </c>
      <c r="C859" s="250" t="s">
        <v>1314</v>
      </c>
      <c r="D859" s="251" t="s">
        <v>826</v>
      </c>
      <c r="E859" s="252">
        <v>1</v>
      </c>
    </row>
    <row r="860" spans="1:5">
      <c r="A860" s="248" t="s">
        <v>1312</v>
      </c>
      <c r="B860" s="249">
        <v>202</v>
      </c>
      <c r="C860" s="250" t="s">
        <v>1315</v>
      </c>
      <c r="D860" s="251" t="s">
        <v>828</v>
      </c>
      <c r="E860" s="252">
        <v>1</v>
      </c>
    </row>
    <row r="861" spans="1:5">
      <c r="A861" s="248" t="s">
        <v>829</v>
      </c>
      <c r="B861" s="249">
        <v>102</v>
      </c>
      <c r="C861" s="250" t="s">
        <v>830</v>
      </c>
      <c r="D861" s="251" t="s">
        <v>824</v>
      </c>
      <c r="E861" s="252">
        <v>1</v>
      </c>
    </row>
    <row r="862" spans="1:5">
      <c r="A862" s="248" t="s">
        <v>829</v>
      </c>
      <c r="B862" s="249">
        <v>152</v>
      </c>
      <c r="C862" s="250" t="s">
        <v>831</v>
      </c>
      <c r="D862" s="251" t="s">
        <v>826</v>
      </c>
      <c r="E862" s="252">
        <v>1</v>
      </c>
    </row>
    <row r="863" spans="1:5">
      <c r="A863" s="248" t="s">
        <v>829</v>
      </c>
      <c r="B863" s="249">
        <v>202</v>
      </c>
      <c r="C863" s="250" t="s">
        <v>832</v>
      </c>
      <c r="D863" s="251" t="s">
        <v>828</v>
      </c>
      <c r="E863" s="252">
        <v>1</v>
      </c>
    </row>
    <row r="864" spans="1:5">
      <c r="A864" s="248" t="s">
        <v>896</v>
      </c>
      <c r="B864" s="249">
        <v>102</v>
      </c>
      <c r="C864" s="250" t="s">
        <v>897</v>
      </c>
      <c r="D864" s="251" t="s">
        <v>824</v>
      </c>
      <c r="E864" s="252">
        <v>1</v>
      </c>
    </row>
    <row r="865" spans="1:5">
      <c r="A865" s="248" t="s">
        <v>896</v>
      </c>
      <c r="B865" s="249">
        <v>152</v>
      </c>
      <c r="C865" s="250" t="s">
        <v>898</v>
      </c>
      <c r="D865" s="251" t="s">
        <v>826</v>
      </c>
      <c r="E865" s="252">
        <v>1</v>
      </c>
    </row>
    <row r="866" spans="1:5">
      <c r="A866" s="248" t="s">
        <v>199</v>
      </c>
      <c r="B866" s="249">
        <v>395</v>
      </c>
      <c r="C866" s="250" t="s">
        <v>955</v>
      </c>
      <c r="D866" s="251" t="s">
        <v>956</v>
      </c>
      <c r="E866" s="252">
        <v>1</v>
      </c>
    </row>
    <row r="867" spans="1:5">
      <c r="A867" s="248" t="s">
        <v>199</v>
      </c>
      <c r="B867" s="249">
        <v>602</v>
      </c>
      <c r="C867" s="250" t="s">
        <v>567</v>
      </c>
      <c r="D867" s="251" t="s">
        <v>568</v>
      </c>
      <c r="E867" s="252">
        <v>3</v>
      </c>
    </row>
    <row r="868" spans="1:5">
      <c r="A868" s="248" t="s">
        <v>199</v>
      </c>
      <c r="B868" s="249">
        <v>607</v>
      </c>
      <c r="C868" s="250" t="s">
        <v>1042</v>
      </c>
      <c r="D868" s="251" t="s">
        <v>863</v>
      </c>
      <c r="E868" s="252">
        <v>3</v>
      </c>
    </row>
    <row r="869" spans="1:5">
      <c r="A869" s="248" t="s">
        <v>199</v>
      </c>
      <c r="B869" s="249">
        <v>651</v>
      </c>
      <c r="C869" s="250" t="s">
        <v>569</v>
      </c>
      <c r="D869" s="251" t="s">
        <v>570</v>
      </c>
      <c r="E869" s="252">
        <v>2</v>
      </c>
    </row>
    <row r="870" spans="1:5">
      <c r="A870" s="248" t="s">
        <v>858</v>
      </c>
      <c r="B870" s="249">
        <v>602</v>
      </c>
      <c r="C870" s="250" t="s">
        <v>859</v>
      </c>
      <c r="D870" s="251" t="s">
        <v>568</v>
      </c>
      <c r="E870" s="252">
        <v>3</v>
      </c>
    </row>
    <row r="871" spans="1:5">
      <c r="A871" s="248" t="s">
        <v>858</v>
      </c>
      <c r="B871" s="249">
        <v>607</v>
      </c>
      <c r="C871" s="250" t="s">
        <v>862</v>
      </c>
      <c r="D871" s="251" t="s">
        <v>863</v>
      </c>
      <c r="E871" s="252">
        <v>3</v>
      </c>
    </row>
    <row r="872" spans="1:5">
      <c r="A872" s="248" t="s">
        <v>858</v>
      </c>
      <c r="B872" s="249">
        <v>651</v>
      </c>
      <c r="C872" s="250" t="s">
        <v>860</v>
      </c>
      <c r="D872" s="251" t="s">
        <v>570</v>
      </c>
      <c r="E872" s="252">
        <v>3</v>
      </c>
    </row>
    <row r="873" spans="1:5">
      <c r="A873" s="248" t="s">
        <v>979</v>
      </c>
      <c r="B873" s="249">
        <v>600</v>
      </c>
      <c r="C873" s="250" t="s">
        <v>980</v>
      </c>
      <c r="D873" s="251" t="s">
        <v>981</v>
      </c>
      <c r="E873" s="252">
        <v>2</v>
      </c>
    </row>
    <row r="874" spans="1:5">
      <c r="A874" s="248" t="s">
        <v>285</v>
      </c>
      <c r="B874" s="249">
        <v>135</v>
      </c>
      <c r="C874" s="250" t="s">
        <v>918</v>
      </c>
      <c r="D874" s="251" t="s">
        <v>919</v>
      </c>
      <c r="E874" s="252">
        <v>4</v>
      </c>
    </row>
    <row r="875" spans="1:5">
      <c r="A875" s="248" t="s">
        <v>285</v>
      </c>
      <c r="B875" s="249">
        <v>235</v>
      </c>
      <c r="C875" s="250" t="s">
        <v>920</v>
      </c>
      <c r="D875" s="251" t="s">
        <v>921</v>
      </c>
      <c r="E875" s="252">
        <v>4</v>
      </c>
    </row>
    <row r="876" spans="1:5">
      <c r="A876" s="248" t="s">
        <v>285</v>
      </c>
      <c r="B876" s="249">
        <v>236</v>
      </c>
      <c r="C876" s="250" t="s">
        <v>922</v>
      </c>
      <c r="D876" s="251" t="s">
        <v>923</v>
      </c>
      <c r="E876" s="252">
        <v>4</v>
      </c>
    </row>
    <row r="877" spans="1:5">
      <c r="A877" s="248" t="s">
        <v>285</v>
      </c>
      <c r="B877" s="249">
        <v>601</v>
      </c>
      <c r="C877" s="250" t="s">
        <v>603</v>
      </c>
      <c r="D877" s="251" t="s">
        <v>604</v>
      </c>
      <c r="E877" s="252">
        <v>3</v>
      </c>
    </row>
    <row r="878" spans="1:5">
      <c r="A878" s="248" t="s">
        <v>285</v>
      </c>
      <c r="B878" s="249">
        <v>602</v>
      </c>
      <c r="C878" s="250" t="s">
        <v>605</v>
      </c>
      <c r="D878" s="251" t="s">
        <v>606</v>
      </c>
      <c r="E878" s="252">
        <v>3</v>
      </c>
    </row>
    <row r="879" spans="1:5">
      <c r="A879" s="248" t="s">
        <v>285</v>
      </c>
      <c r="B879" s="249">
        <v>701</v>
      </c>
      <c r="C879" s="250" t="s">
        <v>607</v>
      </c>
      <c r="D879" s="251" t="s">
        <v>608</v>
      </c>
      <c r="E879" s="252">
        <v>3</v>
      </c>
    </row>
    <row r="880" spans="1:5">
      <c r="A880" s="248" t="s">
        <v>836</v>
      </c>
      <c r="B880" s="249">
        <v>601</v>
      </c>
      <c r="C880" s="250" t="s">
        <v>837</v>
      </c>
      <c r="D880" s="251" t="s">
        <v>604</v>
      </c>
      <c r="E880" s="252">
        <v>3</v>
      </c>
    </row>
    <row r="881" spans="1:5">
      <c r="A881" s="248" t="s">
        <v>836</v>
      </c>
      <c r="B881" s="249">
        <v>602</v>
      </c>
      <c r="C881" s="250" t="s">
        <v>838</v>
      </c>
      <c r="D881" s="251" t="s">
        <v>606</v>
      </c>
      <c r="E881" s="252">
        <v>3</v>
      </c>
    </row>
    <row r="882" spans="1:5">
      <c r="A882" s="248" t="s">
        <v>207</v>
      </c>
      <c r="B882" s="249">
        <v>271</v>
      </c>
      <c r="C882" s="250" t="s">
        <v>1316</v>
      </c>
      <c r="D882" s="251" t="s">
        <v>491</v>
      </c>
      <c r="E882" s="252">
        <v>2</v>
      </c>
    </row>
    <row r="883" spans="1:5">
      <c r="A883" s="248" t="s">
        <v>207</v>
      </c>
      <c r="B883" s="249">
        <v>272</v>
      </c>
      <c r="C883" s="250" t="s">
        <v>1317</v>
      </c>
      <c r="D883" s="251" t="s">
        <v>522</v>
      </c>
      <c r="E883" s="252">
        <v>2</v>
      </c>
    </row>
    <row r="884" spans="1:5">
      <c r="A884" s="248" t="s">
        <v>207</v>
      </c>
      <c r="B884" s="249">
        <v>286</v>
      </c>
      <c r="C884" s="250" t="s">
        <v>1318</v>
      </c>
      <c r="D884" s="251" t="s">
        <v>1319</v>
      </c>
      <c r="E884" s="252">
        <v>2</v>
      </c>
    </row>
    <row r="885" spans="1:5">
      <c r="A885" s="248" t="s">
        <v>207</v>
      </c>
      <c r="B885" s="249">
        <v>296</v>
      </c>
      <c r="C885" s="250" t="s">
        <v>1320</v>
      </c>
      <c r="D885" s="251" t="s">
        <v>762</v>
      </c>
      <c r="E885" s="252">
        <v>1</v>
      </c>
    </row>
    <row r="886" spans="1:5">
      <c r="A886" s="248" t="s">
        <v>207</v>
      </c>
      <c r="B886" s="249">
        <v>301</v>
      </c>
      <c r="C886" s="250" t="s">
        <v>1321</v>
      </c>
      <c r="D886" s="251" t="s">
        <v>489</v>
      </c>
      <c r="E886" s="252">
        <v>3</v>
      </c>
    </row>
    <row r="887" spans="1:5">
      <c r="A887" s="248" t="s">
        <v>207</v>
      </c>
      <c r="B887" s="249">
        <v>302</v>
      </c>
      <c r="C887" s="250" t="s">
        <v>1322</v>
      </c>
      <c r="D887" s="251" t="s">
        <v>834</v>
      </c>
      <c r="E887" s="252">
        <v>3</v>
      </c>
    </row>
    <row r="888" spans="1:5">
      <c r="A888" s="248" t="s">
        <v>207</v>
      </c>
      <c r="B888" s="249">
        <v>336</v>
      </c>
      <c r="C888" s="250" t="s">
        <v>1323</v>
      </c>
      <c r="D888" s="251" t="s">
        <v>1324</v>
      </c>
      <c r="E888" s="252">
        <v>2</v>
      </c>
    </row>
    <row r="889" spans="1:5">
      <c r="A889" s="248" t="s">
        <v>207</v>
      </c>
      <c r="B889" s="249">
        <v>380</v>
      </c>
      <c r="C889" s="250" t="s">
        <v>1325</v>
      </c>
      <c r="D889" s="251" t="s">
        <v>1326</v>
      </c>
      <c r="E889" s="252">
        <v>3</v>
      </c>
    </row>
    <row r="890" spans="1:5">
      <c r="A890" s="248" t="s">
        <v>207</v>
      </c>
      <c r="B890" s="249">
        <v>381</v>
      </c>
      <c r="C890" s="250" t="s">
        <v>1327</v>
      </c>
      <c r="D890" s="251" t="s">
        <v>1328</v>
      </c>
      <c r="E890" s="252">
        <v>2</v>
      </c>
    </row>
    <row r="891" spans="1:5">
      <c r="A891" s="248" t="s">
        <v>207</v>
      </c>
      <c r="B891" s="249">
        <v>383</v>
      </c>
      <c r="C891" s="250" t="s">
        <v>1329</v>
      </c>
      <c r="D891" s="251" t="s">
        <v>596</v>
      </c>
      <c r="E891" s="252">
        <v>2</v>
      </c>
    </row>
    <row r="892" spans="1:5">
      <c r="A892" s="248" t="s">
        <v>207</v>
      </c>
      <c r="B892" s="249">
        <v>396</v>
      </c>
      <c r="C892" s="250" t="s">
        <v>1330</v>
      </c>
      <c r="D892" s="251" t="s">
        <v>762</v>
      </c>
      <c r="E892" s="252">
        <v>1</v>
      </c>
    </row>
    <row r="893" spans="1:5">
      <c r="A893" s="248" t="s">
        <v>207</v>
      </c>
      <c r="B893" s="249">
        <v>400</v>
      </c>
      <c r="C893" s="250" t="s">
        <v>1331</v>
      </c>
      <c r="D893" s="251" t="s">
        <v>875</v>
      </c>
      <c r="E893" s="252">
        <v>2</v>
      </c>
    </row>
    <row r="894" spans="1:5">
      <c r="A894" s="248" t="s">
        <v>207</v>
      </c>
      <c r="B894" s="249">
        <v>401</v>
      </c>
      <c r="C894" s="250" t="s">
        <v>1332</v>
      </c>
      <c r="D894" s="251" t="s">
        <v>508</v>
      </c>
      <c r="E894" s="252">
        <v>3</v>
      </c>
    </row>
    <row r="895" spans="1:5">
      <c r="A895" s="248" t="s">
        <v>207</v>
      </c>
      <c r="B895" s="249">
        <v>402</v>
      </c>
      <c r="C895" s="250" t="s">
        <v>1333</v>
      </c>
      <c r="D895" s="251" t="s">
        <v>510</v>
      </c>
      <c r="E895" s="252">
        <v>3</v>
      </c>
    </row>
    <row r="896" spans="1:5">
      <c r="A896" s="248" t="s">
        <v>207</v>
      </c>
      <c r="B896" s="249">
        <v>403</v>
      </c>
      <c r="C896" s="250" t="s">
        <v>1334</v>
      </c>
      <c r="D896" s="251" t="s">
        <v>873</v>
      </c>
      <c r="E896" s="252">
        <v>3</v>
      </c>
    </row>
    <row r="897" spans="1:5">
      <c r="A897" s="248" t="s">
        <v>207</v>
      </c>
      <c r="B897" s="249">
        <v>406</v>
      </c>
      <c r="C897" s="250" t="s">
        <v>1335</v>
      </c>
      <c r="D897" s="251" t="s">
        <v>1336</v>
      </c>
      <c r="E897" s="252">
        <v>2</v>
      </c>
    </row>
    <row r="898" spans="1:5">
      <c r="A898" s="248" t="s">
        <v>207</v>
      </c>
      <c r="B898" s="249">
        <v>424</v>
      </c>
      <c r="C898" s="250" t="s">
        <v>1337</v>
      </c>
      <c r="D898" s="251" t="s">
        <v>1338</v>
      </c>
      <c r="E898" s="252">
        <v>2</v>
      </c>
    </row>
    <row r="899" spans="1:5">
      <c r="A899" s="248" t="s">
        <v>207</v>
      </c>
      <c r="B899" s="249">
        <v>433</v>
      </c>
      <c r="C899" s="250" t="s">
        <v>1339</v>
      </c>
      <c r="D899" s="251" t="s">
        <v>1340</v>
      </c>
      <c r="E899" s="252">
        <v>3</v>
      </c>
    </row>
    <row r="900" spans="1:5">
      <c r="A900" s="248" t="s">
        <v>207</v>
      </c>
      <c r="B900" s="249">
        <v>473</v>
      </c>
      <c r="C900" s="250" t="s">
        <v>1341</v>
      </c>
      <c r="D900" s="251" t="s">
        <v>851</v>
      </c>
      <c r="E900" s="252">
        <v>3</v>
      </c>
    </row>
    <row r="901" spans="1:5">
      <c r="A901" s="248" t="s">
        <v>207</v>
      </c>
      <c r="B901" s="249">
        <v>496</v>
      </c>
      <c r="C901" s="250" t="s">
        <v>1342</v>
      </c>
      <c r="D901" s="251" t="s">
        <v>762</v>
      </c>
      <c r="E901" s="252">
        <v>1</v>
      </c>
    </row>
    <row r="902" spans="1:5">
      <c r="A902" s="248" t="s">
        <v>207</v>
      </c>
      <c r="B902" s="249">
        <v>600</v>
      </c>
      <c r="C902" s="250" t="s">
        <v>1055</v>
      </c>
      <c r="D902" s="251" t="s">
        <v>875</v>
      </c>
      <c r="E902" s="252">
        <v>3</v>
      </c>
    </row>
    <row r="903" spans="1:5">
      <c r="A903" s="248" t="s">
        <v>207</v>
      </c>
      <c r="B903" s="249">
        <v>601</v>
      </c>
      <c r="C903" s="250" t="s">
        <v>586</v>
      </c>
      <c r="D903" s="251" t="s">
        <v>587</v>
      </c>
      <c r="E903" s="252">
        <v>3</v>
      </c>
    </row>
    <row r="904" spans="1:5">
      <c r="A904" s="248" t="s">
        <v>207</v>
      </c>
      <c r="B904" s="249">
        <v>623</v>
      </c>
      <c r="C904" s="250" t="s">
        <v>533</v>
      </c>
      <c r="D904" s="251" t="s">
        <v>534</v>
      </c>
      <c r="E904" s="252">
        <v>3</v>
      </c>
    </row>
    <row r="905" spans="1:5">
      <c r="A905" s="248" t="s">
        <v>207</v>
      </c>
      <c r="B905" s="249">
        <v>701</v>
      </c>
      <c r="C905" s="250" t="s">
        <v>597</v>
      </c>
      <c r="D905" s="251" t="s">
        <v>598</v>
      </c>
      <c r="E905" s="252">
        <v>3</v>
      </c>
    </row>
    <row r="906" spans="1:5">
      <c r="A906" s="248" t="s">
        <v>207</v>
      </c>
      <c r="B906" s="249">
        <v>702</v>
      </c>
      <c r="C906" s="250" t="s">
        <v>588</v>
      </c>
      <c r="D906" s="251" t="s">
        <v>589</v>
      </c>
      <c r="E906" s="252">
        <v>3</v>
      </c>
    </row>
    <row r="907" spans="1:5">
      <c r="A907" s="248" t="s">
        <v>207</v>
      </c>
      <c r="B907" s="249">
        <v>703</v>
      </c>
      <c r="C907" s="250" t="s">
        <v>595</v>
      </c>
      <c r="D907" s="251" t="s">
        <v>596</v>
      </c>
      <c r="E907" s="252">
        <v>3</v>
      </c>
    </row>
    <row r="908" spans="1:5">
      <c r="A908" s="248" t="s">
        <v>207</v>
      </c>
      <c r="B908" s="249">
        <v>725</v>
      </c>
      <c r="C908" s="250" t="s">
        <v>1064</v>
      </c>
      <c r="D908" s="251" t="s">
        <v>853</v>
      </c>
      <c r="E908" s="252">
        <v>2</v>
      </c>
    </row>
    <row r="909" spans="1:5">
      <c r="A909" s="248" t="s">
        <v>846</v>
      </c>
      <c r="B909" s="249">
        <v>600</v>
      </c>
      <c r="C909" s="250" t="s">
        <v>874</v>
      </c>
      <c r="D909" s="251" t="s">
        <v>875</v>
      </c>
      <c r="E909" s="252">
        <v>3</v>
      </c>
    </row>
    <row r="910" spans="1:5">
      <c r="A910" s="248" t="s">
        <v>846</v>
      </c>
      <c r="B910" s="249">
        <v>601</v>
      </c>
      <c r="C910" s="250" t="s">
        <v>847</v>
      </c>
      <c r="D910" s="251" t="s">
        <v>587</v>
      </c>
      <c r="E910" s="252">
        <v>3</v>
      </c>
    </row>
    <row r="911" spans="1:5">
      <c r="A911" s="248" t="s">
        <v>846</v>
      </c>
      <c r="B911" s="249">
        <v>702</v>
      </c>
      <c r="C911" s="250" t="s">
        <v>856</v>
      </c>
      <c r="D911" s="251" t="s">
        <v>589</v>
      </c>
      <c r="E911" s="252">
        <v>3</v>
      </c>
    </row>
    <row r="912" spans="1:5">
      <c r="A912" s="248" t="s">
        <v>846</v>
      </c>
      <c r="B912" s="249">
        <v>703</v>
      </c>
      <c r="C912" s="250" t="s">
        <v>872</v>
      </c>
      <c r="D912" s="251" t="s">
        <v>873</v>
      </c>
      <c r="E912" s="252">
        <v>3</v>
      </c>
    </row>
    <row r="913" spans="1:5">
      <c r="A913" s="248" t="s">
        <v>846</v>
      </c>
      <c r="B913" s="249">
        <v>723</v>
      </c>
      <c r="C913" s="250" t="s">
        <v>850</v>
      </c>
      <c r="D913" s="251" t="s">
        <v>851</v>
      </c>
      <c r="E913" s="252">
        <v>3</v>
      </c>
    </row>
    <row r="914" spans="1:5">
      <c r="A914" s="248" t="s">
        <v>846</v>
      </c>
      <c r="B914" s="249">
        <v>725</v>
      </c>
      <c r="C914" s="250" t="s">
        <v>852</v>
      </c>
      <c r="D914" s="251" t="s">
        <v>853</v>
      </c>
      <c r="E914" s="252">
        <v>3</v>
      </c>
    </row>
    <row r="915" spans="1:5">
      <c r="A915" s="248" t="s">
        <v>288</v>
      </c>
      <c r="B915" s="249">
        <v>601</v>
      </c>
      <c r="C915" s="250" t="s">
        <v>584</v>
      </c>
      <c r="D915" s="251" t="s">
        <v>585</v>
      </c>
      <c r="E915" s="252">
        <v>3</v>
      </c>
    </row>
    <row r="916" spans="1:5">
      <c r="A916" s="248" t="s">
        <v>288</v>
      </c>
      <c r="B916" s="249">
        <v>633</v>
      </c>
      <c r="C916" s="250" t="s">
        <v>651</v>
      </c>
      <c r="D916" s="251" t="s">
        <v>652</v>
      </c>
      <c r="E916" s="252">
        <v>2</v>
      </c>
    </row>
    <row r="917" spans="1:5">
      <c r="A917" s="248" t="s">
        <v>854</v>
      </c>
      <c r="B917" s="249">
        <v>601</v>
      </c>
      <c r="C917" s="250" t="s">
        <v>855</v>
      </c>
      <c r="D917" s="251" t="s">
        <v>585</v>
      </c>
      <c r="E917" s="252">
        <v>3</v>
      </c>
    </row>
    <row r="918" spans="1:5">
      <c r="A918" s="248" t="s">
        <v>376</v>
      </c>
      <c r="B918" s="249">
        <v>251</v>
      </c>
      <c r="C918" s="250" t="s">
        <v>377</v>
      </c>
      <c r="D918" s="251" t="s">
        <v>378</v>
      </c>
      <c r="E918" s="252">
        <v>2</v>
      </c>
    </row>
    <row r="919" spans="1:5">
      <c r="A919" s="248" t="s">
        <v>376</v>
      </c>
      <c r="B919" s="249">
        <v>252</v>
      </c>
      <c r="C919" s="250" t="s">
        <v>1031</v>
      </c>
      <c r="D919" s="251" t="s">
        <v>378</v>
      </c>
      <c r="E919" s="252">
        <v>4</v>
      </c>
    </row>
    <row r="920" spans="1:5">
      <c r="A920" s="248" t="s">
        <v>376</v>
      </c>
      <c r="B920" s="249">
        <v>351</v>
      </c>
      <c r="C920" s="250" t="s">
        <v>934</v>
      </c>
      <c r="D920" s="251" t="s">
        <v>935</v>
      </c>
      <c r="E920" s="252">
        <v>4</v>
      </c>
    </row>
    <row r="921" spans="1:5">
      <c r="A921" s="248" t="s">
        <v>376</v>
      </c>
      <c r="B921" s="249">
        <v>352</v>
      </c>
      <c r="C921" s="250" t="s">
        <v>1033</v>
      </c>
      <c r="D921" s="251" t="s">
        <v>935</v>
      </c>
      <c r="E921" s="252">
        <v>4</v>
      </c>
    </row>
    <row r="922" spans="1:5">
      <c r="A922" s="248" t="s">
        <v>376</v>
      </c>
      <c r="B922" s="249">
        <v>413</v>
      </c>
      <c r="C922" s="250" t="s">
        <v>1027</v>
      </c>
      <c r="D922" s="251" t="s">
        <v>1028</v>
      </c>
      <c r="E922" s="252">
        <v>2</v>
      </c>
    </row>
    <row r="923" spans="1:5">
      <c r="A923" s="248" t="s">
        <v>376</v>
      </c>
      <c r="B923" s="249">
        <v>508</v>
      </c>
      <c r="C923" s="250" t="s">
        <v>963</v>
      </c>
      <c r="D923" s="251" t="s">
        <v>964</v>
      </c>
      <c r="E923" s="252">
        <v>4</v>
      </c>
    </row>
    <row r="924" spans="1:5">
      <c r="A924" s="248" t="s">
        <v>376</v>
      </c>
      <c r="B924" s="249">
        <v>509</v>
      </c>
      <c r="C924" s="250" t="s">
        <v>969</v>
      </c>
      <c r="D924" s="251" t="s">
        <v>970</v>
      </c>
      <c r="E924" s="252">
        <v>3</v>
      </c>
    </row>
    <row r="925" spans="1:5">
      <c r="A925" s="248" t="s">
        <v>376</v>
      </c>
      <c r="B925" s="249">
        <v>708</v>
      </c>
      <c r="C925" s="250" t="s">
        <v>1005</v>
      </c>
      <c r="D925" s="251" t="s">
        <v>1006</v>
      </c>
      <c r="E925" s="252">
        <v>3</v>
      </c>
    </row>
    <row r="926" spans="1:5">
      <c r="A926" s="248" t="s">
        <v>376</v>
      </c>
      <c r="B926" s="249">
        <v>709</v>
      </c>
      <c r="C926" s="250" t="s">
        <v>1007</v>
      </c>
      <c r="D926" s="251" t="s">
        <v>1008</v>
      </c>
      <c r="E926" s="252">
        <v>3</v>
      </c>
    </row>
    <row r="927" spans="1:5">
      <c r="A927" s="248" t="s">
        <v>367</v>
      </c>
      <c r="B927" s="249">
        <v>250</v>
      </c>
      <c r="C927" s="250" t="s">
        <v>368</v>
      </c>
      <c r="D927" s="251" t="s">
        <v>369</v>
      </c>
      <c r="E927" s="252">
        <v>2</v>
      </c>
    </row>
    <row r="928" spans="1:5">
      <c r="A928" s="248" t="s">
        <v>367</v>
      </c>
      <c r="B928" s="249">
        <v>350</v>
      </c>
      <c r="C928" s="250" t="s">
        <v>932</v>
      </c>
      <c r="D928" s="251" t="s">
        <v>933</v>
      </c>
      <c r="E928" s="252">
        <v>3</v>
      </c>
    </row>
    <row r="929" spans="1:5">
      <c r="A929" s="248" t="s">
        <v>217</v>
      </c>
      <c r="B929" s="249">
        <v>356</v>
      </c>
      <c r="C929" s="250" t="s">
        <v>951</v>
      </c>
      <c r="D929" s="251" t="s">
        <v>952</v>
      </c>
      <c r="E929" s="252">
        <v>3</v>
      </c>
    </row>
    <row r="930" spans="1:5">
      <c r="A930" s="248" t="s">
        <v>217</v>
      </c>
      <c r="B930" s="249">
        <v>632</v>
      </c>
      <c r="C930" s="250" t="s">
        <v>557</v>
      </c>
      <c r="D930" s="251" t="s">
        <v>558</v>
      </c>
      <c r="E930" s="252">
        <v>3</v>
      </c>
    </row>
    <row r="931" spans="1:5">
      <c r="A931" s="248" t="s">
        <v>217</v>
      </c>
      <c r="B931" s="249">
        <v>651</v>
      </c>
      <c r="C931" s="250" t="s">
        <v>580</v>
      </c>
      <c r="D931" s="251" t="s">
        <v>581</v>
      </c>
      <c r="E931" s="252">
        <v>3</v>
      </c>
    </row>
    <row r="932" spans="1:5">
      <c r="A932" s="248" t="s">
        <v>217</v>
      </c>
      <c r="B932" s="249">
        <v>652</v>
      </c>
      <c r="C932" s="250" t="s">
        <v>1062</v>
      </c>
      <c r="D932" s="251" t="s">
        <v>1063</v>
      </c>
      <c r="E932" s="252">
        <v>3</v>
      </c>
    </row>
    <row r="933" spans="1:5">
      <c r="A933" s="248" t="s">
        <v>217</v>
      </c>
      <c r="B933" s="249">
        <v>681</v>
      </c>
      <c r="C933" s="250" t="s">
        <v>559</v>
      </c>
      <c r="D933" s="251" t="s">
        <v>560</v>
      </c>
      <c r="E933" s="252">
        <v>3</v>
      </c>
    </row>
    <row r="934" spans="1:5">
      <c r="A934" s="248" t="s">
        <v>217</v>
      </c>
      <c r="B934" s="249">
        <v>701</v>
      </c>
      <c r="C934" s="250" t="s">
        <v>539</v>
      </c>
      <c r="D934" s="251" t="s">
        <v>540</v>
      </c>
      <c r="E934" s="252">
        <v>3</v>
      </c>
    </row>
    <row r="935" spans="1:5">
      <c r="A935" s="248" t="s">
        <v>217</v>
      </c>
      <c r="B935" s="249">
        <v>702</v>
      </c>
      <c r="C935" s="250" t="s">
        <v>555</v>
      </c>
      <c r="D935" s="251" t="s">
        <v>556</v>
      </c>
      <c r="E935" s="252">
        <v>2</v>
      </c>
    </row>
    <row r="936" spans="1:5">
      <c r="A936" s="248" t="s">
        <v>217</v>
      </c>
      <c r="B936" s="249">
        <v>722</v>
      </c>
      <c r="C936" s="250" t="s">
        <v>549</v>
      </c>
      <c r="D936" s="251" t="s">
        <v>550</v>
      </c>
      <c r="E936" s="252">
        <v>2</v>
      </c>
    </row>
    <row r="937" spans="1:5">
      <c r="A937" s="248" t="s">
        <v>217</v>
      </c>
      <c r="B937" s="249">
        <v>735</v>
      </c>
      <c r="C937" s="250" t="s">
        <v>1068</v>
      </c>
      <c r="D937" s="251" t="s">
        <v>1069</v>
      </c>
      <c r="E937" s="252">
        <v>3</v>
      </c>
    </row>
    <row r="938" spans="1:5">
      <c r="A938" s="248" t="s">
        <v>864</v>
      </c>
      <c r="B938" s="249">
        <v>632</v>
      </c>
      <c r="C938" s="250" t="s">
        <v>1269</v>
      </c>
      <c r="D938" s="251" t="s">
        <v>558</v>
      </c>
      <c r="E938" s="252">
        <v>3</v>
      </c>
    </row>
    <row r="939" spans="1:5">
      <c r="A939" s="248" t="s">
        <v>864</v>
      </c>
      <c r="B939" s="249">
        <v>651</v>
      </c>
      <c r="C939" s="250" t="s">
        <v>865</v>
      </c>
      <c r="D939" s="251" t="s">
        <v>581</v>
      </c>
      <c r="E939" s="252">
        <v>3</v>
      </c>
    </row>
    <row r="940" spans="1:5">
      <c r="A940" s="248" t="s">
        <v>864</v>
      </c>
      <c r="B940" s="249">
        <v>701</v>
      </c>
      <c r="C940" s="250" t="s">
        <v>1251</v>
      </c>
      <c r="D940" s="251" t="s">
        <v>540</v>
      </c>
      <c r="E940" s="252">
        <v>3</v>
      </c>
    </row>
    <row r="941" spans="1:5">
      <c r="A941" s="248" t="s">
        <v>864</v>
      </c>
      <c r="B941" s="249">
        <v>702</v>
      </c>
      <c r="C941" s="250" t="s">
        <v>1258</v>
      </c>
      <c r="D941" s="251" t="s">
        <v>556</v>
      </c>
      <c r="E941" s="252">
        <v>3</v>
      </c>
    </row>
    <row r="942" spans="1:5">
      <c r="A942" s="248" t="s">
        <v>864</v>
      </c>
      <c r="B942" s="249">
        <v>722</v>
      </c>
      <c r="C942" s="250" t="s">
        <v>1255</v>
      </c>
      <c r="D942" s="251" t="s">
        <v>550</v>
      </c>
      <c r="E942" s="252">
        <v>3</v>
      </c>
    </row>
    <row r="943" spans="1:5">
      <c r="A943" s="248" t="s">
        <v>864</v>
      </c>
      <c r="B943" s="249">
        <v>735</v>
      </c>
      <c r="C943" s="250" t="s">
        <v>1262</v>
      </c>
      <c r="D943" s="251" t="s">
        <v>1069</v>
      </c>
      <c r="E943" s="252">
        <v>3</v>
      </c>
    </row>
    <row r="944" spans="1:5">
      <c r="A944" s="248" t="s">
        <v>1194</v>
      </c>
      <c r="B944" s="249">
        <v>101</v>
      </c>
      <c r="C944" s="250" t="s">
        <v>1195</v>
      </c>
      <c r="D944" s="251" t="s">
        <v>1196</v>
      </c>
      <c r="E944" s="252">
        <v>3</v>
      </c>
    </row>
    <row r="945" spans="1:5">
      <c r="A945" s="248" t="s">
        <v>1222</v>
      </c>
      <c r="B945" s="249">
        <v>101</v>
      </c>
      <c r="C945" s="250" t="s">
        <v>1223</v>
      </c>
      <c r="D945" s="251" t="s">
        <v>1224</v>
      </c>
      <c r="E945" s="252">
        <v>2</v>
      </c>
    </row>
    <row r="946" spans="1:5">
      <c r="A946" s="248" t="s">
        <v>1222</v>
      </c>
      <c r="B946" s="249">
        <v>102</v>
      </c>
      <c r="C946" s="250" t="s">
        <v>1225</v>
      </c>
      <c r="D946" s="251" t="s">
        <v>1226</v>
      </c>
      <c r="E946" s="252">
        <v>2</v>
      </c>
    </row>
    <row r="947" spans="1:5">
      <c r="A947" s="248" t="s">
        <v>1203</v>
      </c>
      <c r="B947" s="249">
        <v>311</v>
      </c>
      <c r="C947" s="250" t="s">
        <v>1206</v>
      </c>
      <c r="D947" s="251" t="s">
        <v>399</v>
      </c>
      <c r="E947" s="252">
        <v>4</v>
      </c>
    </row>
    <row r="948" spans="1:5">
      <c r="A948" s="248" t="s">
        <v>1237</v>
      </c>
      <c r="B948" s="249">
        <v>101</v>
      </c>
      <c r="C948" s="250" t="s">
        <v>1238</v>
      </c>
      <c r="D948" s="251" t="s">
        <v>1239</v>
      </c>
      <c r="E948" s="252">
        <v>2</v>
      </c>
    </row>
    <row r="949" spans="1:5">
      <c r="A949" s="248" t="s">
        <v>1237</v>
      </c>
      <c r="B949" s="249">
        <v>102</v>
      </c>
      <c r="C949" s="250" t="s">
        <v>1240</v>
      </c>
      <c r="D949" s="251" t="s">
        <v>1241</v>
      </c>
      <c r="E949" s="252">
        <v>2</v>
      </c>
    </row>
    <row r="950" spans="1:5">
      <c r="A950" s="248" t="s">
        <v>1189</v>
      </c>
      <c r="B950" s="249">
        <v>221</v>
      </c>
      <c r="C950" s="250" t="s">
        <v>1192</v>
      </c>
      <c r="D950" s="251" t="s">
        <v>1193</v>
      </c>
      <c r="E950" s="252">
        <v>3</v>
      </c>
    </row>
    <row r="951" spans="1:5">
      <c r="A951" s="248" t="s">
        <v>1189</v>
      </c>
      <c r="B951" s="249">
        <v>231</v>
      </c>
      <c r="C951" s="250" t="s">
        <v>1190</v>
      </c>
      <c r="D951" s="251" t="s">
        <v>1191</v>
      </c>
      <c r="E951" s="252">
        <v>3</v>
      </c>
    </row>
    <row r="952" spans="1:5">
      <c r="A952" s="248" t="s">
        <v>1167</v>
      </c>
      <c r="B952" s="249">
        <v>102</v>
      </c>
      <c r="C952" s="250" t="s">
        <v>1168</v>
      </c>
      <c r="D952" s="251" t="s">
        <v>1169</v>
      </c>
      <c r="E952" s="252">
        <v>1</v>
      </c>
    </row>
    <row r="953" spans="1:5">
      <c r="A953" s="248" t="s">
        <v>1167</v>
      </c>
      <c r="B953" s="249">
        <v>201</v>
      </c>
      <c r="C953" s="250" t="s">
        <v>1242</v>
      </c>
      <c r="D953" s="251" t="s">
        <v>1039</v>
      </c>
      <c r="E953" s="252">
        <v>2</v>
      </c>
    </row>
    <row r="954" spans="1:5">
      <c r="A954" s="248" t="s">
        <v>1197</v>
      </c>
      <c r="B954" s="249">
        <v>151</v>
      </c>
      <c r="C954" s="250" t="s">
        <v>1198</v>
      </c>
      <c r="D954" s="251" t="s">
        <v>1199</v>
      </c>
      <c r="E954" s="252">
        <v>3</v>
      </c>
    </row>
    <row r="955" spans="1:5">
      <c r="A955" s="248" t="s">
        <v>1197</v>
      </c>
      <c r="B955" s="249">
        <v>152</v>
      </c>
      <c r="C955" s="250" t="s">
        <v>1230</v>
      </c>
      <c r="D955" s="251" t="s">
        <v>1231</v>
      </c>
      <c r="E955" s="252">
        <v>3</v>
      </c>
    </row>
    <row r="956" spans="1:5">
      <c r="A956" s="248" t="s">
        <v>1219</v>
      </c>
      <c r="B956" s="249">
        <v>205</v>
      </c>
      <c r="C956" s="250" t="s">
        <v>1220</v>
      </c>
      <c r="D956" s="251" t="s">
        <v>1221</v>
      </c>
      <c r="E956" s="252">
        <v>2</v>
      </c>
    </row>
    <row r="957" spans="1:5">
      <c r="A957" s="248" t="s">
        <v>1216</v>
      </c>
      <c r="B957" s="249">
        <v>311</v>
      </c>
      <c r="C957" s="250" t="s">
        <v>1217</v>
      </c>
      <c r="D957" s="251" t="s">
        <v>1218</v>
      </c>
      <c r="E957" s="252">
        <v>3</v>
      </c>
    </row>
    <row r="958" spans="1:5">
      <c r="A958" s="248" t="s">
        <v>1200</v>
      </c>
      <c r="B958" s="249">
        <v>374</v>
      </c>
      <c r="C958" s="250" t="s">
        <v>1201</v>
      </c>
      <c r="D958" s="251" t="s">
        <v>1202</v>
      </c>
      <c r="E958" s="252">
        <v>3</v>
      </c>
    </row>
    <row r="959" spans="1:5">
      <c r="A959" s="248" t="s">
        <v>1210</v>
      </c>
      <c r="B959" s="249">
        <v>403</v>
      </c>
      <c r="C959" s="250" t="s">
        <v>1211</v>
      </c>
      <c r="D959" s="251" t="s">
        <v>1212</v>
      </c>
      <c r="E959" s="252">
        <v>3</v>
      </c>
    </row>
    <row r="960" spans="1:5">
      <c r="A960" s="248" t="s">
        <v>1243</v>
      </c>
      <c r="B960" s="249">
        <v>201</v>
      </c>
      <c r="C960" s="250" t="s">
        <v>1244</v>
      </c>
      <c r="D960" s="251" t="s">
        <v>1245</v>
      </c>
      <c r="E960" s="252">
        <v>2</v>
      </c>
    </row>
    <row r="961" spans="1:5">
      <c r="A961" s="248" t="s">
        <v>1243</v>
      </c>
      <c r="B961" s="249">
        <v>406</v>
      </c>
      <c r="C961" s="250" t="s">
        <v>1343</v>
      </c>
      <c r="D961" s="251" t="s">
        <v>1344</v>
      </c>
      <c r="E961" s="252">
        <v>3</v>
      </c>
    </row>
    <row r="962" spans="1:5">
      <c r="A962" s="248" t="s">
        <v>1213</v>
      </c>
      <c r="B962" s="249">
        <v>251</v>
      </c>
      <c r="C962" s="250" t="s">
        <v>1345</v>
      </c>
      <c r="D962" s="251" t="s">
        <v>1346</v>
      </c>
      <c r="E962" s="252">
        <v>3</v>
      </c>
    </row>
    <row r="963" spans="1:5">
      <c r="A963" s="248" t="s">
        <v>1213</v>
      </c>
      <c r="B963" s="249">
        <v>404</v>
      </c>
      <c r="C963" s="250" t="s">
        <v>1214</v>
      </c>
      <c r="D963" s="251" t="s">
        <v>1215</v>
      </c>
      <c r="E963" s="252">
        <v>3</v>
      </c>
    </row>
    <row r="964" spans="1:5">
      <c r="A964" s="248" t="s">
        <v>1207</v>
      </c>
      <c r="B964" s="249">
        <v>103</v>
      </c>
      <c r="C964" s="250" t="s">
        <v>1246</v>
      </c>
      <c r="D964" s="251" t="s">
        <v>1247</v>
      </c>
      <c r="E964" s="252">
        <v>3</v>
      </c>
    </row>
    <row r="965" spans="1:5">
      <c r="A965" s="248" t="s">
        <v>1207</v>
      </c>
      <c r="B965" s="249">
        <v>104</v>
      </c>
      <c r="C965" s="250" t="s">
        <v>1248</v>
      </c>
      <c r="D965" s="251" t="s">
        <v>1249</v>
      </c>
      <c r="E965" s="252">
        <v>4</v>
      </c>
    </row>
    <row r="966" spans="1:5">
      <c r="A966" s="248" t="s">
        <v>1207</v>
      </c>
      <c r="B966" s="249">
        <v>254</v>
      </c>
      <c r="C966" s="250" t="s">
        <v>1208</v>
      </c>
      <c r="D966" s="251" t="s">
        <v>1209</v>
      </c>
      <c r="E966" s="252">
        <v>3</v>
      </c>
    </row>
    <row r="967" spans="1:5">
      <c r="A967" s="248" t="s">
        <v>1158</v>
      </c>
      <c r="B967" s="249">
        <v>101</v>
      </c>
      <c r="C967" s="250" t="s">
        <v>1159</v>
      </c>
      <c r="D967" s="251" t="s">
        <v>1160</v>
      </c>
      <c r="E967" s="252">
        <v>4</v>
      </c>
    </row>
    <row r="968" spans="1:5">
      <c r="A968" s="248" t="s">
        <v>1130</v>
      </c>
      <c r="B968" s="249">
        <v>202</v>
      </c>
      <c r="C968" s="250" t="s">
        <v>1144</v>
      </c>
      <c r="D968" s="251" t="s">
        <v>1145</v>
      </c>
      <c r="E968" s="252">
        <v>3</v>
      </c>
    </row>
    <row r="969" spans="1:5">
      <c r="A969" s="248" t="s">
        <v>1130</v>
      </c>
      <c r="B969" s="249">
        <v>330</v>
      </c>
      <c r="C969" s="250" t="s">
        <v>1142</v>
      </c>
      <c r="D969" s="251" t="s">
        <v>1143</v>
      </c>
      <c r="E969" s="252">
        <v>3</v>
      </c>
    </row>
    <row r="970" spans="1:5">
      <c r="A970" s="248" t="s">
        <v>1130</v>
      </c>
      <c r="B970" s="249">
        <v>350</v>
      </c>
      <c r="C970" s="250" t="s">
        <v>1131</v>
      </c>
      <c r="D970" s="251" t="s">
        <v>1132</v>
      </c>
      <c r="E970" s="252">
        <v>3</v>
      </c>
    </row>
    <row r="971" spans="1:5">
      <c r="A971" s="248" t="s">
        <v>1130</v>
      </c>
      <c r="B971" s="249">
        <v>351</v>
      </c>
      <c r="C971" s="250" t="s">
        <v>1151</v>
      </c>
      <c r="D971" s="251" t="s">
        <v>1152</v>
      </c>
      <c r="E971" s="252">
        <v>3</v>
      </c>
    </row>
    <row r="972" spans="1:5">
      <c r="A972" s="248" t="s">
        <v>1130</v>
      </c>
      <c r="B972" s="249">
        <v>444</v>
      </c>
      <c r="C972" s="250" t="s">
        <v>1153</v>
      </c>
      <c r="D972" s="251" t="s">
        <v>1154</v>
      </c>
      <c r="E972" s="252">
        <v>3</v>
      </c>
    </row>
    <row r="973" spans="1:5">
      <c r="A973" s="248" t="s">
        <v>1127</v>
      </c>
      <c r="B973" s="249">
        <v>312</v>
      </c>
      <c r="C973" s="250" t="s">
        <v>1128</v>
      </c>
      <c r="D973" s="251" t="s">
        <v>1129</v>
      </c>
      <c r="E973" s="252">
        <v>3</v>
      </c>
    </row>
    <row r="974" spans="1:5">
      <c r="A974" s="248" t="s">
        <v>1127</v>
      </c>
      <c r="B974" s="249">
        <v>315</v>
      </c>
      <c r="C974" s="250" t="s">
        <v>1146</v>
      </c>
      <c r="D974" s="251" t="s">
        <v>1147</v>
      </c>
      <c r="E974" s="252">
        <v>3</v>
      </c>
    </row>
    <row r="975" spans="1:5">
      <c r="A975" s="248" t="s">
        <v>1155</v>
      </c>
      <c r="B975" s="249">
        <v>401</v>
      </c>
      <c r="C975" s="250" t="s">
        <v>1156</v>
      </c>
      <c r="D975" s="251" t="s">
        <v>1157</v>
      </c>
      <c r="E975" s="252">
        <v>3</v>
      </c>
    </row>
    <row r="976" spans="1:5">
      <c r="A976" s="248" t="s">
        <v>1124</v>
      </c>
      <c r="B976" s="249">
        <v>208</v>
      </c>
      <c r="C976" s="250" t="s">
        <v>1125</v>
      </c>
      <c r="D976" s="251" t="s">
        <v>1126</v>
      </c>
      <c r="E976" s="252">
        <v>3</v>
      </c>
    </row>
    <row r="977" spans="1:5">
      <c r="A977" s="248" t="s">
        <v>1136</v>
      </c>
      <c r="B977" s="249">
        <v>301</v>
      </c>
      <c r="C977" s="250" t="s">
        <v>1137</v>
      </c>
      <c r="D977" s="251" t="s">
        <v>1138</v>
      </c>
      <c r="E977" s="252">
        <v>3</v>
      </c>
    </row>
    <row r="978" spans="1:5">
      <c r="A978" s="248" t="s">
        <v>1133</v>
      </c>
      <c r="B978" s="249">
        <v>353</v>
      </c>
      <c r="C978" s="250" t="s">
        <v>1134</v>
      </c>
      <c r="D978" s="251" t="s">
        <v>1135</v>
      </c>
      <c r="E978" s="252">
        <v>3</v>
      </c>
    </row>
    <row r="979" spans="1:5">
      <c r="A979" s="248" t="s">
        <v>1139</v>
      </c>
      <c r="B979" s="249">
        <v>301</v>
      </c>
      <c r="C979" s="250" t="s">
        <v>1140</v>
      </c>
      <c r="D979" s="251" t="s">
        <v>1141</v>
      </c>
      <c r="E979" s="252">
        <v>3</v>
      </c>
    </row>
    <row r="980" spans="1:5">
      <c r="A980" s="248" t="s">
        <v>1148</v>
      </c>
      <c r="B980" s="249">
        <v>320</v>
      </c>
      <c r="C980" s="250" t="s">
        <v>1149</v>
      </c>
      <c r="D980" s="251" t="s">
        <v>1150</v>
      </c>
      <c r="E980" s="252">
        <v>3</v>
      </c>
    </row>
    <row r="981" spans="1:5">
      <c r="A981" s="248" t="s">
        <v>290</v>
      </c>
      <c r="B981" s="249">
        <v>603</v>
      </c>
      <c r="C981" s="250" t="s">
        <v>1043</v>
      </c>
      <c r="D981" s="251" t="s">
        <v>869</v>
      </c>
      <c r="E981" s="252">
        <v>3</v>
      </c>
    </row>
    <row r="982" spans="1:5">
      <c r="A982" s="248" t="s">
        <v>867</v>
      </c>
      <c r="B982" s="249">
        <v>603</v>
      </c>
      <c r="C982" s="250" t="s">
        <v>868</v>
      </c>
      <c r="D982" s="251" t="s">
        <v>869</v>
      </c>
      <c r="E982" s="252">
        <v>3</v>
      </c>
    </row>
    <row r="983" spans="1:5">
      <c r="A983" s="248" t="s">
        <v>382</v>
      </c>
      <c r="B983" s="249">
        <v>250</v>
      </c>
      <c r="C983" s="250" t="s">
        <v>383</v>
      </c>
      <c r="D983" s="251" t="s">
        <v>384</v>
      </c>
      <c r="E983" s="252">
        <v>2</v>
      </c>
    </row>
    <row r="984" spans="1:5">
      <c r="A984" s="248" t="s">
        <v>382</v>
      </c>
      <c r="B984" s="249">
        <v>506</v>
      </c>
      <c r="C984" s="250" t="s">
        <v>977</v>
      </c>
      <c r="D984" s="251" t="s">
        <v>978</v>
      </c>
      <c r="E984" s="252">
        <v>3</v>
      </c>
    </row>
    <row r="985" spans="1:5">
      <c r="A985" s="248" t="s">
        <v>382</v>
      </c>
      <c r="B985" s="249">
        <v>507</v>
      </c>
      <c r="C985" s="250" t="s">
        <v>973</v>
      </c>
      <c r="D985" s="251" t="s">
        <v>974</v>
      </c>
      <c r="E985" s="252">
        <v>4</v>
      </c>
    </row>
    <row r="986" spans="1:5">
      <c r="A986" s="248" t="s">
        <v>382</v>
      </c>
      <c r="B986" s="249">
        <v>508</v>
      </c>
      <c r="C986" s="250" t="s">
        <v>975</v>
      </c>
      <c r="D986" s="251" t="s">
        <v>976</v>
      </c>
      <c r="E986" s="252">
        <v>3</v>
      </c>
    </row>
    <row r="987" spans="1:5">
      <c r="A987" s="248" t="s">
        <v>382</v>
      </c>
      <c r="B987" s="249">
        <v>509</v>
      </c>
      <c r="C987" s="250" t="s">
        <v>971</v>
      </c>
      <c r="D987" s="251" t="s">
        <v>972</v>
      </c>
      <c r="E987" s="252">
        <v>4</v>
      </c>
    </row>
    <row r="988" spans="1:5">
      <c r="A988" s="248" t="s">
        <v>382</v>
      </c>
      <c r="B988" s="249">
        <v>706</v>
      </c>
      <c r="C988" s="250" t="s">
        <v>1011</v>
      </c>
      <c r="D988" s="251" t="s">
        <v>1012</v>
      </c>
      <c r="E988" s="252">
        <v>3</v>
      </c>
    </row>
    <row r="989" spans="1:5">
      <c r="A989" s="248" t="s">
        <v>382</v>
      </c>
      <c r="B989" s="249">
        <v>708</v>
      </c>
      <c r="C989" s="250" t="s">
        <v>1013</v>
      </c>
      <c r="D989" s="251" t="s">
        <v>1014</v>
      </c>
      <c r="E989" s="252">
        <v>3</v>
      </c>
    </row>
    <row r="990" spans="1:5">
      <c r="A990" s="248" t="s">
        <v>298</v>
      </c>
      <c r="B990" s="249">
        <v>501</v>
      </c>
      <c r="C990" s="250" t="s">
        <v>1080</v>
      </c>
      <c r="D990" s="251" t="s">
        <v>1081</v>
      </c>
      <c r="E990" s="252">
        <v>3</v>
      </c>
    </row>
    <row r="991" spans="1:5">
      <c r="A991" s="248" t="s">
        <v>298</v>
      </c>
      <c r="B991" s="249">
        <v>502</v>
      </c>
      <c r="C991" s="250" t="s">
        <v>1082</v>
      </c>
      <c r="D991" s="251" t="s">
        <v>1036</v>
      </c>
      <c r="E991" s="252">
        <v>3</v>
      </c>
    </row>
    <row r="992" spans="1:5">
      <c r="A992" s="248" t="s">
        <v>298</v>
      </c>
      <c r="B992" s="249">
        <v>561</v>
      </c>
      <c r="C992" s="250" t="s">
        <v>1095</v>
      </c>
      <c r="D992" s="251" t="s">
        <v>1096</v>
      </c>
      <c r="E992" s="252">
        <v>2</v>
      </c>
    </row>
    <row r="993" spans="1:5">
      <c r="A993" s="248" t="s">
        <v>298</v>
      </c>
      <c r="B993" s="249">
        <v>563</v>
      </c>
      <c r="C993" s="250" t="s">
        <v>1083</v>
      </c>
      <c r="D993" s="251" t="s">
        <v>1084</v>
      </c>
      <c r="E993" s="252">
        <v>3</v>
      </c>
    </row>
    <row r="994" spans="1:5">
      <c r="A994" s="248" t="s">
        <v>298</v>
      </c>
      <c r="B994" s="249">
        <v>613</v>
      </c>
      <c r="C994" s="250" t="s">
        <v>1087</v>
      </c>
      <c r="D994" s="251" t="s">
        <v>1088</v>
      </c>
      <c r="E994" s="252">
        <v>3</v>
      </c>
    </row>
    <row r="995" spans="1:5">
      <c r="A995" s="248" t="s">
        <v>298</v>
      </c>
      <c r="B995" s="249">
        <v>614</v>
      </c>
      <c r="C995" s="250" t="s">
        <v>1085</v>
      </c>
      <c r="D995" s="251" t="s">
        <v>1086</v>
      </c>
      <c r="E995" s="252">
        <v>3</v>
      </c>
    </row>
    <row r="996" spans="1:5">
      <c r="A996" s="248" t="s">
        <v>298</v>
      </c>
      <c r="B996" s="249">
        <v>616</v>
      </c>
      <c r="C996" s="250" t="s">
        <v>1102</v>
      </c>
      <c r="D996" s="251" t="s">
        <v>1103</v>
      </c>
      <c r="E996" s="252">
        <v>3</v>
      </c>
    </row>
    <row r="997" spans="1:5">
      <c r="A997" s="248" t="s">
        <v>322</v>
      </c>
      <c r="B997" s="249">
        <v>501</v>
      </c>
      <c r="C997" s="250" t="s">
        <v>1271</v>
      </c>
      <c r="D997" s="251" t="s">
        <v>1081</v>
      </c>
      <c r="E997" s="252">
        <v>3</v>
      </c>
    </row>
    <row r="998" spans="1:5">
      <c r="A998" s="248" t="s">
        <v>322</v>
      </c>
      <c r="B998" s="249">
        <v>502</v>
      </c>
      <c r="C998" s="250" t="s">
        <v>1272</v>
      </c>
      <c r="D998" s="251" t="s">
        <v>1036</v>
      </c>
      <c r="E998" s="252">
        <v>3</v>
      </c>
    </row>
    <row r="999" spans="1:5">
      <c r="A999" s="248" t="s">
        <v>322</v>
      </c>
      <c r="B999" s="249">
        <v>561</v>
      </c>
      <c r="C999" s="250" t="s">
        <v>1277</v>
      </c>
      <c r="D999" s="251" t="s">
        <v>1096</v>
      </c>
      <c r="E999" s="252">
        <v>3</v>
      </c>
    </row>
    <row r="1000" spans="1:5">
      <c r="A1000" s="248" t="s">
        <v>322</v>
      </c>
      <c r="B1000" s="249">
        <v>563</v>
      </c>
      <c r="C1000" s="250" t="s">
        <v>1273</v>
      </c>
      <c r="D1000" s="251" t="s">
        <v>1084</v>
      </c>
      <c r="E1000" s="252">
        <v>3</v>
      </c>
    </row>
    <row r="1001" spans="1:5">
      <c r="A1001" s="248" t="s">
        <v>322</v>
      </c>
      <c r="B1001" s="249">
        <v>607</v>
      </c>
      <c r="C1001" s="250" t="s">
        <v>1035</v>
      </c>
      <c r="D1001" s="251" t="s">
        <v>1036</v>
      </c>
      <c r="E1001" s="252">
        <v>3</v>
      </c>
    </row>
    <row r="1002" spans="1:5">
      <c r="A1002" s="248" t="s">
        <v>322</v>
      </c>
      <c r="B1002" s="249">
        <v>613</v>
      </c>
      <c r="C1002" s="250" t="s">
        <v>1279</v>
      </c>
      <c r="D1002" s="251" t="s">
        <v>1088</v>
      </c>
      <c r="E1002" s="252">
        <v>3</v>
      </c>
    </row>
    <row r="1003" spans="1:5">
      <c r="A1003" s="248" t="s">
        <v>322</v>
      </c>
      <c r="B1003" s="249">
        <v>614</v>
      </c>
      <c r="C1003" s="250" t="s">
        <v>1280</v>
      </c>
      <c r="D1003" s="251" t="s">
        <v>1086</v>
      </c>
      <c r="E1003" s="252">
        <v>3</v>
      </c>
    </row>
    <row r="1004" spans="1:5">
      <c r="A1004" s="248" t="s">
        <v>322</v>
      </c>
      <c r="B1004" s="249">
        <v>616</v>
      </c>
      <c r="C1004" s="250" t="s">
        <v>1282</v>
      </c>
      <c r="D1004" s="251" t="s">
        <v>1103</v>
      </c>
      <c r="E1004" s="252">
        <v>3</v>
      </c>
    </row>
    <row r="1005" spans="1:5">
      <c r="A1005" s="248" t="s">
        <v>387</v>
      </c>
      <c r="B1005" s="249">
        <v>310</v>
      </c>
      <c r="C1005" s="250" t="s">
        <v>924</v>
      </c>
      <c r="D1005" s="251" t="s">
        <v>925</v>
      </c>
      <c r="E1005" s="252">
        <v>2</v>
      </c>
    </row>
    <row r="1006" spans="1:5">
      <c r="A1006" s="248" t="s">
        <v>387</v>
      </c>
      <c r="B1006" s="249">
        <v>362</v>
      </c>
      <c r="C1006" s="250" t="s">
        <v>388</v>
      </c>
      <c r="D1006" s="251" t="s">
        <v>389</v>
      </c>
      <c r="E1006" s="252">
        <v>2</v>
      </c>
    </row>
    <row r="1007" spans="1:5">
      <c r="A1007" s="248" t="s">
        <v>387</v>
      </c>
      <c r="B1007" s="249">
        <v>363</v>
      </c>
      <c r="C1007" s="250" t="s">
        <v>961</v>
      </c>
      <c r="D1007" s="251" t="s">
        <v>962</v>
      </c>
      <c r="E1007" s="252">
        <v>1</v>
      </c>
    </row>
    <row r="1008" spans="1:5">
      <c r="A1008" s="248" t="s">
        <v>387</v>
      </c>
      <c r="B1008" s="249">
        <v>410</v>
      </c>
      <c r="C1008" s="250" t="s">
        <v>936</v>
      </c>
      <c r="D1008" s="251" t="s">
        <v>937</v>
      </c>
      <c r="E1008" s="252">
        <v>2</v>
      </c>
    </row>
    <row r="1009" spans="1:5">
      <c r="A1009" s="248" t="s">
        <v>387</v>
      </c>
      <c r="B1009" s="249">
        <v>446</v>
      </c>
      <c r="C1009" s="250" t="s">
        <v>947</v>
      </c>
      <c r="D1009" s="251" t="s">
        <v>948</v>
      </c>
      <c r="E1009" s="252">
        <v>1</v>
      </c>
    </row>
    <row r="1010" spans="1:5">
      <c r="A1010" s="248" t="s">
        <v>387</v>
      </c>
      <c r="B1010" s="249">
        <v>460</v>
      </c>
      <c r="C1010" s="250" t="s">
        <v>938</v>
      </c>
      <c r="D1010" s="251" t="s">
        <v>939</v>
      </c>
      <c r="E1010" s="252">
        <v>1</v>
      </c>
    </row>
    <row r="1011" spans="1:5">
      <c r="A1011" s="248" t="s">
        <v>387</v>
      </c>
      <c r="B1011" s="249">
        <v>613</v>
      </c>
      <c r="C1011" s="250" t="s">
        <v>992</v>
      </c>
      <c r="D1011" s="251" t="s">
        <v>993</v>
      </c>
      <c r="E1011" s="252">
        <v>2</v>
      </c>
    </row>
    <row r="1012" spans="1:5">
      <c r="A1012" s="248" t="s">
        <v>387</v>
      </c>
      <c r="B1012" s="249">
        <v>646</v>
      </c>
      <c r="C1012" s="250" t="s">
        <v>949</v>
      </c>
      <c r="D1012" s="251" t="s">
        <v>950</v>
      </c>
      <c r="E1012" s="252">
        <v>2</v>
      </c>
    </row>
    <row r="1013" spans="1:5">
      <c r="A1013" s="248" t="s">
        <v>387</v>
      </c>
      <c r="B1013" s="249">
        <v>661</v>
      </c>
      <c r="C1013" s="250" t="s">
        <v>1003</v>
      </c>
      <c r="D1013" s="251" t="s">
        <v>1004</v>
      </c>
      <c r="E1013" s="252">
        <v>2</v>
      </c>
    </row>
    <row r="1014" spans="1:5">
      <c r="A1014" s="248" t="s">
        <v>387</v>
      </c>
      <c r="B1014" s="249">
        <v>705</v>
      </c>
      <c r="C1014" s="250" t="s">
        <v>1017</v>
      </c>
      <c r="D1014" s="251" t="s">
        <v>1018</v>
      </c>
      <c r="E1014" s="252">
        <v>2</v>
      </c>
    </row>
    <row r="1015" spans="1:5">
      <c r="A1015" s="248" t="s">
        <v>387</v>
      </c>
      <c r="B1015" s="249">
        <v>709</v>
      </c>
      <c r="C1015" s="250" t="s">
        <v>1015</v>
      </c>
      <c r="D1015" s="251" t="s">
        <v>1016</v>
      </c>
      <c r="E1015" s="252">
        <v>1</v>
      </c>
    </row>
    <row r="1016" spans="1:5">
      <c r="A1016" s="248" t="s">
        <v>387</v>
      </c>
      <c r="B1016" s="249">
        <v>747</v>
      </c>
      <c r="C1016" s="250" t="s">
        <v>1020</v>
      </c>
      <c r="D1016" s="251" t="s">
        <v>1021</v>
      </c>
      <c r="E1016" s="252">
        <v>6</v>
      </c>
    </row>
    <row r="1017" spans="1:5">
      <c r="A1017" s="248" t="s">
        <v>387</v>
      </c>
      <c r="B1017" s="249">
        <v>749</v>
      </c>
      <c r="C1017" s="250" t="s">
        <v>1019</v>
      </c>
      <c r="D1017" s="251" t="s">
        <v>548</v>
      </c>
      <c r="E1017" s="252">
        <v>10</v>
      </c>
    </row>
    <row r="1018" spans="1:5">
      <c r="A1018" s="248" t="s">
        <v>227</v>
      </c>
      <c r="B1018" s="249">
        <v>601</v>
      </c>
      <c r="C1018" s="250" t="s">
        <v>573</v>
      </c>
      <c r="D1018" s="251" t="s">
        <v>468</v>
      </c>
      <c r="E1018" s="252">
        <v>3</v>
      </c>
    </row>
    <row r="1019" spans="1:5">
      <c r="A1019" s="248" t="s">
        <v>227</v>
      </c>
      <c r="B1019" s="249">
        <v>703</v>
      </c>
      <c r="C1019" s="250" t="s">
        <v>531</v>
      </c>
      <c r="D1019" s="251" t="s">
        <v>532</v>
      </c>
      <c r="E1019" s="252">
        <v>3</v>
      </c>
    </row>
    <row r="1020" spans="1:5">
      <c r="A1020" s="248" t="s">
        <v>227</v>
      </c>
      <c r="B1020" s="249">
        <v>705</v>
      </c>
      <c r="C1020" s="250" t="s">
        <v>1044</v>
      </c>
      <c r="D1020" s="251" t="s">
        <v>851</v>
      </c>
      <c r="E1020" s="252">
        <v>3</v>
      </c>
    </row>
    <row r="1021" spans="1:5">
      <c r="A1021" s="248" t="s">
        <v>318</v>
      </c>
      <c r="B1021" s="249">
        <v>601</v>
      </c>
      <c r="C1021" s="250" t="s">
        <v>857</v>
      </c>
      <c r="D1021" s="251" t="s">
        <v>468</v>
      </c>
      <c r="E1021" s="252">
        <v>3</v>
      </c>
    </row>
    <row r="1022" spans="1:5">
      <c r="A1022" s="248" t="s">
        <v>291</v>
      </c>
      <c r="B1022" s="249">
        <v>601</v>
      </c>
      <c r="C1022" s="250" t="s">
        <v>574</v>
      </c>
      <c r="D1022" s="251" t="s">
        <v>471</v>
      </c>
      <c r="E1022" s="252">
        <v>2</v>
      </c>
    </row>
    <row r="1023" spans="1:5">
      <c r="A1023" s="248" t="s">
        <v>291</v>
      </c>
      <c r="B1023" s="249">
        <v>703</v>
      </c>
      <c r="C1023" s="250" t="s">
        <v>575</v>
      </c>
      <c r="D1023" s="251" t="s">
        <v>473</v>
      </c>
      <c r="E1023" s="252">
        <v>3</v>
      </c>
    </row>
    <row r="1024" spans="1:5">
      <c r="A1024" s="248" t="s">
        <v>291</v>
      </c>
      <c r="B1024" s="249">
        <v>706</v>
      </c>
      <c r="C1024" s="250" t="s">
        <v>1047</v>
      </c>
      <c r="D1024" s="251" t="s">
        <v>1048</v>
      </c>
      <c r="E1024" s="252">
        <v>2</v>
      </c>
    </row>
    <row r="1025" spans="1:5">
      <c r="A1025" s="248" t="s">
        <v>291</v>
      </c>
      <c r="B1025" s="249">
        <v>749</v>
      </c>
      <c r="C1025" s="250" t="s">
        <v>592</v>
      </c>
      <c r="D1025" s="251" t="s">
        <v>548</v>
      </c>
      <c r="E1025" s="252">
        <v>10</v>
      </c>
    </row>
    <row r="1026" spans="1:5">
      <c r="A1026" s="248" t="s">
        <v>291</v>
      </c>
      <c r="B1026" s="249">
        <v>799</v>
      </c>
      <c r="C1026" s="250" t="s">
        <v>1050</v>
      </c>
      <c r="D1026" s="251" t="s">
        <v>548</v>
      </c>
      <c r="E1026" s="252">
        <v>8</v>
      </c>
    </row>
    <row r="1027" spans="1:5">
      <c r="A1027" s="248" t="s">
        <v>840</v>
      </c>
      <c r="B1027" s="249">
        <v>601</v>
      </c>
      <c r="C1027" s="250" t="s">
        <v>861</v>
      </c>
      <c r="D1027" s="251" t="s">
        <v>471</v>
      </c>
      <c r="E1027" s="252">
        <v>3</v>
      </c>
    </row>
    <row r="1028" spans="1:5">
      <c r="A1028" s="248" t="s">
        <v>840</v>
      </c>
      <c r="B1028" s="249">
        <v>703</v>
      </c>
      <c r="C1028" s="250" t="s">
        <v>843</v>
      </c>
      <c r="D1028" s="251" t="s">
        <v>473</v>
      </c>
      <c r="E1028" s="252">
        <v>3</v>
      </c>
    </row>
    <row r="1029" spans="1:5">
      <c r="A1029" s="248" t="s">
        <v>840</v>
      </c>
      <c r="B1029" s="249">
        <v>704</v>
      </c>
      <c r="C1029" s="250" t="s">
        <v>848</v>
      </c>
      <c r="D1029" s="251" t="s">
        <v>849</v>
      </c>
      <c r="E1029" s="252">
        <v>3</v>
      </c>
    </row>
    <row r="1030" spans="1:5">
      <c r="A1030" s="248" t="s">
        <v>840</v>
      </c>
      <c r="B1030" s="249">
        <v>749</v>
      </c>
      <c r="C1030" s="250" t="s">
        <v>841</v>
      </c>
      <c r="D1030" s="251" t="s">
        <v>548</v>
      </c>
      <c r="E1030" s="252">
        <v>9</v>
      </c>
    </row>
    <row r="1031" spans="1:5">
      <c r="A1031" s="248" t="s">
        <v>913</v>
      </c>
      <c r="B1031" s="249">
        <v>280</v>
      </c>
      <c r="C1031" s="250" t="s">
        <v>914</v>
      </c>
      <c r="D1031" s="251" t="s">
        <v>915</v>
      </c>
      <c r="E1031" s="252">
        <v>4</v>
      </c>
    </row>
    <row r="1032" spans="1:5">
      <c r="A1032" s="248" t="s">
        <v>230</v>
      </c>
      <c r="B1032" s="249">
        <v>651</v>
      </c>
      <c r="C1032" s="250" t="s">
        <v>578</v>
      </c>
      <c r="D1032" s="251" t="s">
        <v>579</v>
      </c>
      <c r="E1032" s="252">
        <v>3</v>
      </c>
    </row>
    <row r="1033" spans="1:5">
      <c r="A1033" s="248" t="s">
        <v>230</v>
      </c>
      <c r="B1033" s="249">
        <v>703</v>
      </c>
      <c r="C1033" s="250" t="s">
        <v>1049</v>
      </c>
      <c r="D1033" s="251" t="s">
        <v>498</v>
      </c>
      <c r="E1033" s="252">
        <v>3</v>
      </c>
    </row>
    <row r="1034" spans="1:5">
      <c r="A1034" s="248" t="s">
        <v>844</v>
      </c>
      <c r="B1034" s="249">
        <v>651</v>
      </c>
      <c r="C1034" s="250" t="s">
        <v>845</v>
      </c>
      <c r="D1034" s="251" t="s">
        <v>579</v>
      </c>
      <c r="E1034" s="252">
        <v>3</v>
      </c>
    </row>
    <row r="1035" spans="1:5">
      <c r="A1035" s="248" t="s">
        <v>942</v>
      </c>
      <c r="B1035" s="249">
        <v>400</v>
      </c>
      <c r="C1035" s="250" t="s">
        <v>943</v>
      </c>
      <c r="D1035" s="251" t="s">
        <v>944</v>
      </c>
      <c r="E1035" s="252">
        <v>2</v>
      </c>
    </row>
    <row r="1036" spans="1:5">
      <c r="A1036" s="248" t="s">
        <v>942</v>
      </c>
      <c r="B1036" s="249">
        <v>402</v>
      </c>
      <c r="C1036" s="250" t="s">
        <v>945</v>
      </c>
      <c r="D1036" s="251" t="s">
        <v>946</v>
      </c>
      <c r="E1036" s="252">
        <v>3</v>
      </c>
    </row>
    <row r="1037" spans="1:5">
      <c r="A1037" s="248" t="s">
        <v>942</v>
      </c>
      <c r="B1037" s="249">
        <v>406</v>
      </c>
      <c r="C1037" s="250" t="s">
        <v>959</v>
      </c>
      <c r="D1037" s="251" t="s">
        <v>960</v>
      </c>
      <c r="E1037" s="252">
        <v>1</v>
      </c>
    </row>
    <row r="1038" spans="1:5">
      <c r="A1038" s="248" t="s">
        <v>149</v>
      </c>
      <c r="B1038" s="249">
        <v>554</v>
      </c>
      <c r="C1038" s="250" t="s">
        <v>529</v>
      </c>
      <c r="D1038" s="251" t="s">
        <v>530</v>
      </c>
      <c r="E1038" s="252">
        <v>2</v>
      </c>
    </row>
    <row r="1039" spans="1:5">
      <c r="A1039" s="248" t="s">
        <v>364</v>
      </c>
      <c r="B1039" s="249">
        <v>151</v>
      </c>
      <c r="C1039" s="250" t="s">
        <v>365</v>
      </c>
      <c r="D1039" s="251" t="s">
        <v>366</v>
      </c>
      <c r="E1039" s="252">
        <v>2</v>
      </c>
    </row>
    <row r="1040" spans="1:5">
      <c r="A1040" s="248" t="s">
        <v>364</v>
      </c>
      <c r="B1040" s="249">
        <v>413</v>
      </c>
      <c r="C1040" s="250" t="s">
        <v>385</v>
      </c>
      <c r="D1040" s="251" t="s">
        <v>386</v>
      </c>
      <c r="E1040" s="252">
        <v>1</v>
      </c>
    </row>
    <row r="1041" spans="1:5">
      <c r="A1041" s="248" t="s">
        <v>233</v>
      </c>
      <c r="B1041" s="249">
        <v>651</v>
      </c>
      <c r="C1041" s="250" t="s">
        <v>582</v>
      </c>
      <c r="D1041" s="251" t="s">
        <v>583</v>
      </c>
      <c r="E1041" s="252">
        <v>2</v>
      </c>
    </row>
    <row r="1042" spans="1:5">
      <c r="A1042" s="248" t="s">
        <v>233</v>
      </c>
      <c r="B1042" s="249">
        <v>703</v>
      </c>
      <c r="C1042" s="250" t="s">
        <v>599</v>
      </c>
      <c r="D1042" s="251" t="s">
        <v>503</v>
      </c>
      <c r="E1042" s="252">
        <v>2</v>
      </c>
    </row>
    <row r="1043" spans="1:5">
      <c r="A1043" s="248" t="s">
        <v>982</v>
      </c>
      <c r="B1043" s="249">
        <v>600</v>
      </c>
      <c r="C1043" s="250" t="s">
        <v>983</v>
      </c>
      <c r="D1043" s="251" t="s">
        <v>984</v>
      </c>
      <c r="E1043" s="252">
        <v>2</v>
      </c>
    </row>
    <row r="1044" spans="1:5">
      <c r="A1044" s="248" t="s">
        <v>906</v>
      </c>
      <c r="B1044" s="249">
        <v>251</v>
      </c>
      <c r="C1044" s="250" t="s">
        <v>907</v>
      </c>
      <c r="D1044" s="251" t="s">
        <v>908</v>
      </c>
      <c r="E1044" s="252">
        <v>3</v>
      </c>
    </row>
    <row r="1045" spans="1:5">
      <c r="A1045" s="248" t="s">
        <v>906</v>
      </c>
      <c r="B1045" s="249">
        <v>301</v>
      </c>
      <c r="C1045" s="250" t="s">
        <v>909</v>
      </c>
      <c r="D1045" s="251" t="s">
        <v>910</v>
      </c>
      <c r="E1045" s="252">
        <v>4</v>
      </c>
    </row>
    <row r="1046" spans="1:5">
      <c r="A1046" s="248" t="s">
        <v>611</v>
      </c>
      <c r="B1046" s="249">
        <v>551</v>
      </c>
      <c r="C1046" s="250" t="s">
        <v>612</v>
      </c>
      <c r="D1046" s="251" t="s">
        <v>613</v>
      </c>
      <c r="E1046" s="252">
        <v>2</v>
      </c>
    </row>
    <row r="1047" spans="1:5">
      <c r="A1047" s="248" t="s">
        <v>474</v>
      </c>
      <c r="B1047" s="249">
        <v>201</v>
      </c>
      <c r="C1047" s="250" t="s">
        <v>475</v>
      </c>
      <c r="D1047" s="251" t="s">
        <v>476</v>
      </c>
      <c r="E1047" s="252">
        <v>3</v>
      </c>
    </row>
    <row r="1048" spans="1:5">
      <c r="A1048" s="248" t="s">
        <v>474</v>
      </c>
      <c r="B1048" s="249">
        <v>202</v>
      </c>
      <c r="C1048" s="250" t="s">
        <v>477</v>
      </c>
      <c r="D1048" s="251" t="s">
        <v>478</v>
      </c>
      <c r="E1048" s="252">
        <v>3</v>
      </c>
    </row>
    <row r="1049" spans="1:5">
      <c r="A1049" s="248" t="s">
        <v>474</v>
      </c>
      <c r="B1049" s="249">
        <v>296</v>
      </c>
      <c r="C1049" s="250" t="s">
        <v>765</v>
      </c>
      <c r="D1049" s="251" t="s">
        <v>762</v>
      </c>
      <c r="E1049" s="252">
        <v>1</v>
      </c>
    </row>
    <row r="1050" spans="1:5">
      <c r="A1050" s="248" t="s">
        <v>474</v>
      </c>
      <c r="B1050" s="249">
        <v>300</v>
      </c>
      <c r="C1050" s="250" t="s">
        <v>763</v>
      </c>
      <c r="D1050" s="251" t="s">
        <v>526</v>
      </c>
      <c r="E1050" s="252">
        <v>3</v>
      </c>
    </row>
    <row r="1051" spans="1:5">
      <c r="A1051" s="248" t="s">
        <v>474</v>
      </c>
      <c r="B1051" s="249">
        <v>301</v>
      </c>
      <c r="C1051" s="250" t="s">
        <v>479</v>
      </c>
      <c r="D1051" s="251" t="s">
        <v>480</v>
      </c>
      <c r="E1051" s="252">
        <v>3</v>
      </c>
    </row>
    <row r="1052" spans="1:5">
      <c r="A1052" s="248" t="s">
        <v>474</v>
      </c>
      <c r="B1052" s="249">
        <v>302</v>
      </c>
      <c r="C1052" s="250" t="s">
        <v>525</v>
      </c>
      <c r="D1052" s="251" t="s">
        <v>526</v>
      </c>
      <c r="E1052" s="252">
        <v>2</v>
      </c>
    </row>
    <row r="1053" spans="1:5">
      <c r="A1053" s="248" t="s">
        <v>474</v>
      </c>
      <c r="B1053" s="249">
        <v>303</v>
      </c>
      <c r="C1053" s="250" t="s">
        <v>523</v>
      </c>
      <c r="D1053" s="251" t="s">
        <v>524</v>
      </c>
      <c r="E1053" s="252">
        <v>3</v>
      </c>
    </row>
    <row r="1054" spans="1:5">
      <c r="A1054" s="248" t="s">
        <v>474</v>
      </c>
      <c r="B1054" s="249">
        <v>304</v>
      </c>
      <c r="C1054" s="250" t="s">
        <v>527</v>
      </c>
      <c r="D1054" s="251" t="s">
        <v>528</v>
      </c>
      <c r="E1054" s="252">
        <v>3</v>
      </c>
    </row>
    <row r="1055" spans="1:5">
      <c r="A1055" s="248" t="s">
        <v>474</v>
      </c>
      <c r="B1055" s="249">
        <v>306</v>
      </c>
      <c r="C1055" s="250" t="s">
        <v>728</v>
      </c>
      <c r="D1055" s="251" t="s">
        <v>729</v>
      </c>
      <c r="E1055" s="252">
        <v>3</v>
      </c>
    </row>
    <row r="1056" spans="1:5">
      <c r="A1056" s="248" t="s">
        <v>474</v>
      </c>
      <c r="B1056" s="249">
        <v>396</v>
      </c>
      <c r="C1056" s="250" t="s">
        <v>764</v>
      </c>
      <c r="D1056" s="251" t="s">
        <v>762</v>
      </c>
      <c r="E1056" s="252">
        <v>1</v>
      </c>
    </row>
    <row r="1057" spans="1:5">
      <c r="A1057" s="248" t="s">
        <v>474</v>
      </c>
      <c r="B1057" s="249">
        <v>421</v>
      </c>
      <c r="C1057" s="250" t="s">
        <v>519</v>
      </c>
      <c r="D1057" s="251" t="s">
        <v>520</v>
      </c>
      <c r="E1057" s="252">
        <v>3</v>
      </c>
    </row>
    <row r="1058" spans="1:5">
      <c r="A1058" s="248" t="s">
        <v>516</v>
      </c>
      <c r="B1058" s="249">
        <v>351</v>
      </c>
      <c r="C1058" s="250" t="s">
        <v>517</v>
      </c>
      <c r="D1058" s="251" t="s">
        <v>518</v>
      </c>
      <c r="E1058" s="252">
        <v>3</v>
      </c>
    </row>
    <row r="1059" spans="1:5">
      <c r="A1059" s="248" t="s">
        <v>513</v>
      </c>
      <c r="B1059" s="249">
        <v>406</v>
      </c>
      <c r="C1059" s="250" t="s">
        <v>514</v>
      </c>
      <c r="D1059" s="251" t="s">
        <v>515</v>
      </c>
      <c r="E1059" s="252">
        <v>3</v>
      </c>
    </row>
    <row r="1060" spans="1:5">
      <c r="A1060" s="248" t="s">
        <v>504</v>
      </c>
      <c r="B1060" s="249">
        <v>384</v>
      </c>
      <c r="C1060" s="250" t="s">
        <v>505</v>
      </c>
      <c r="D1060" s="251" t="s">
        <v>506</v>
      </c>
      <c r="E1060" s="252">
        <v>2</v>
      </c>
    </row>
    <row r="1061" spans="1:5">
      <c r="A1061" s="248" t="s">
        <v>461</v>
      </c>
      <c r="B1061" s="249">
        <v>151</v>
      </c>
      <c r="C1061" s="250" t="s">
        <v>462</v>
      </c>
      <c r="D1061" s="251" t="s">
        <v>463</v>
      </c>
      <c r="E1061" s="252">
        <v>3</v>
      </c>
    </row>
    <row r="1062" spans="1:5">
      <c r="A1062" s="248" t="s">
        <v>461</v>
      </c>
      <c r="B1062" s="249">
        <v>152</v>
      </c>
      <c r="C1062" s="250" t="s">
        <v>464</v>
      </c>
      <c r="D1062" s="251" t="s">
        <v>465</v>
      </c>
      <c r="E1062" s="252">
        <v>3</v>
      </c>
    </row>
    <row r="1063" spans="1:5">
      <c r="A1063" s="248" t="s">
        <v>631</v>
      </c>
      <c r="B1063" s="249">
        <v>101</v>
      </c>
      <c r="C1063" s="250" t="s">
        <v>632</v>
      </c>
      <c r="D1063" s="251" t="s">
        <v>633</v>
      </c>
      <c r="E1063" s="252">
        <v>2</v>
      </c>
    </row>
    <row r="1064" spans="1:5">
      <c r="A1064" s="248" t="s">
        <v>631</v>
      </c>
      <c r="B1064" s="249">
        <v>102</v>
      </c>
      <c r="C1064" s="250" t="s">
        <v>634</v>
      </c>
      <c r="D1064" s="251" t="s">
        <v>635</v>
      </c>
      <c r="E1064" s="252">
        <v>2</v>
      </c>
    </row>
    <row r="1065" spans="1:5">
      <c r="A1065" s="248" t="s">
        <v>631</v>
      </c>
      <c r="B1065" s="249">
        <v>130</v>
      </c>
      <c r="C1065" s="250" t="s">
        <v>807</v>
      </c>
      <c r="D1065" s="251" t="s">
        <v>808</v>
      </c>
      <c r="E1065" s="252">
        <v>2</v>
      </c>
    </row>
    <row r="1066" spans="1:5">
      <c r="A1066" s="248" t="s">
        <v>631</v>
      </c>
      <c r="B1066" s="249">
        <v>201</v>
      </c>
      <c r="C1066" s="250" t="s">
        <v>636</v>
      </c>
      <c r="D1066" s="251" t="s">
        <v>637</v>
      </c>
      <c r="E1066" s="252">
        <v>2</v>
      </c>
    </row>
    <row r="1067" spans="1:5">
      <c r="A1067" s="248" t="s">
        <v>631</v>
      </c>
      <c r="B1067" s="249">
        <v>202</v>
      </c>
      <c r="C1067" s="250" t="s">
        <v>638</v>
      </c>
      <c r="D1067" s="251" t="s">
        <v>639</v>
      </c>
      <c r="E1067" s="252">
        <v>2</v>
      </c>
    </row>
    <row r="1068" spans="1:5">
      <c r="A1068" s="248" t="s">
        <v>631</v>
      </c>
      <c r="B1068" s="249">
        <v>230</v>
      </c>
      <c r="C1068" s="250" t="s">
        <v>809</v>
      </c>
      <c r="D1068" s="251" t="s">
        <v>810</v>
      </c>
      <c r="E1068" s="252">
        <v>2</v>
      </c>
    </row>
    <row r="1069" spans="1:5">
      <c r="A1069" s="248" t="s">
        <v>631</v>
      </c>
      <c r="B1069" s="249">
        <v>301</v>
      </c>
      <c r="C1069" s="250" t="s">
        <v>640</v>
      </c>
      <c r="D1069" s="251" t="s">
        <v>641</v>
      </c>
      <c r="E1069" s="252">
        <v>2</v>
      </c>
    </row>
    <row r="1070" spans="1:5">
      <c r="A1070" s="248" t="s">
        <v>631</v>
      </c>
      <c r="B1070" s="249">
        <v>302</v>
      </c>
      <c r="C1070" s="250" t="s">
        <v>642</v>
      </c>
      <c r="D1070" s="251" t="s">
        <v>643</v>
      </c>
      <c r="E1070" s="252">
        <v>2</v>
      </c>
    </row>
    <row r="1071" spans="1:5">
      <c r="A1071" s="248" t="s">
        <v>631</v>
      </c>
      <c r="B1071" s="249">
        <v>330</v>
      </c>
      <c r="C1071" s="250" t="s">
        <v>811</v>
      </c>
      <c r="D1071" s="251" t="s">
        <v>812</v>
      </c>
      <c r="E1071" s="252">
        <v>2</v>
      </c>
    </row>
    <row r="1072" spans="1:5">
      <c r="A1072" s="248" t="s">
        <v>631</v>
      </c>
      <c r="B1072" s="249">
        <v>401</v>
      </c>
      <c r="C1072" s="250" t="s">
        <v>644</v>
      </c>
      <c r="D1072" s="251" t="s">
        <v>645</v>
      </c>
      <c r="E1072" s="252">
        <v>2</v>
      </c>
    </row>
    <row r="1073" spans="1:5">
      <c r="A1073" s="248" t="s">
        <v>631</v>
      </c>
      <c r="B1073" s="249">
        <v>402</v>
      </c>
      <c r="C1073" s="250" t="s">
        <v>646</v>
      </c>
      <c r="D1073" s="251" t="s">
        <v>647</v>
      </c>
      <c r="E1073" s="252">
        <v>2</v>
      </c>
    </row>
    <row r="1074" spans="1:5">
      <c r="A1074" s="248" t="s">
        <v>487</v>
      </c>
      <c r="B1074" s="249">
        <v>271</v>
      </c>
      <c r="C1074" s="250" t="s">
        <v>490</v>
      </c>
      <c r="D1074" s="251" t="s">
        <v>491</v>
      </c>
      <c r="E1074" s="252">
        <v>2</v>
      </c>
    </row>
    <row r="1075" spans="1:5">
      <c r="A1075" s="248" t="s">
        <v>487</v>
      </c>
      <c r="B1075" s="249">
        <v>272</v>
      </c>
      <c r="C1075" s="250" t="s">
        <v>521</v>
      </c>
      <c r="D1075" s="251" t="s">
        <v>522</v>
      </c>
      <c r="E1075" s="252">
        <v>2</v>
      </c>
    </row>
    <row r="1076" spans="1:5">
      <c r="A1076" s="248" t="s">
        <v>487</v>
      </c>
      <c r="B1076" s="249">
        <v>296</v>
      </c>
      <c r="C1076" s="250" t="s">
        <v>761</v>
      </c>
      <c r="D1076" s="251" t="s">
        <v>762</v>
      </c>
      <c r="E1076" s="252">
        <v>1</v>
      </c>
    </row>
    <row r="1077" spans="1:5">
      <c r="A1077" s="248" t="s">
        <v>487</v>
      </c>
      <c r="B1077" s="249">
        <v>301</v>
      </c>
      <c r="C1077" s="250" t="s">
        <v>488</v>
      </c>
      <c r="D1077" s="251" t="s">
        <v>489</v>
      </c>
      <c r="E1077" s="252">
        <v>3</v>
      </c>
    </row>
    <row r="1078" spans="1:5">
      <c r="A1078" s="248" t="s">
        <v>487</v>
      </c>
      <c r="B1078" s="249">
        <v>302</v>
      </c>
      <c r="C1078" s="250" t="s">
        <v>833</v>
      </c>
      <c r="D1078" s="251" t="s">
        <v>834</v>
      </c>
      <c r="E1078" s="252">
        <v>3</v>
      </c>
    </row>
    <row r="1079" spans="1:5">
      <c r="A1079" s="248" t="s">
        <v>487</v>
      </c>
      <c r="B1079" s="249">
        <v>373</v>
      </c>
      <c r="C1079" s="250" t="s">
        <v>492</v>
      </c>
      <c r="D1079" s="251" t="s">
        <v>493</v>
      </c>
      <c r="E1079" s="252">
        <v>3</v>
      </c>
    </row>
    <row r="1080" spans="1:5">
      <c r="A1080" s="248" t="s">
        <v>487</v>
      </c>
      <c r="B1080" s="249">
        <v>396</v>
      </c>
      <c r="C1080" s="250" t="s">
        <v>768</v>
      </c>
      <c r="D1080" s="251" t="s">
        <v>762</v>
      </c>
      <c r="E1080" s="252">
        <v>1</v>
      </c>
    </row>
    <row r="1081" spans="1:5">
      <c r="A1081" s="248" t="s">
        <v>487</v>
      </c>
      <c r="B1081" s="249">
        <v>401</v>
      </c>
      <c r="C1081" s="250" t="s">
        <v>507</v>
      </c>
      <c r="D1081" s="251" t="s">
        <v>508</v>
      </c>
      <c r="E1081" s="252">
        <v>3</v>
      </c>
    </row>
    <row r="1082" spans="1:5">
      <c r="A1082" s="248" t="s">
        <v>487</v>
      </c>
      <c r="B1082" s="249">
        <v>402</v>
      </c>
      <c r="C1082" s="250" t="s">
        <v>509</v>
      </c>
      <c r="D1082" s="251" t="s">
        <v>510</v>
      </c>
      <c r="E1082" s="252">
        <v>3</v>
      </c>
    </row>
    <row r="1083" spans="1:5">
      <c r="A1083" s="248" t="s">
        <v>487</v>
      </c>
      <c r="B1083" s="249">
        <v>413</v>
      </c>
      <c r="C1083" s="250" t="s">
        <v>730</v>
      </c>
      <c r="D1083" s="251" t="s">
        <v>731</v>
      </c>
      <c r="E1083" s="252">
        <v>3</v>
      </c>
    </row>
    <row r="1084" spans="1:5">
      <c r="A1084" s="248" t="s">
        <v>487</v>
      </c>
      <c r="B1084" s="249">
        <v>423</v>
      </c>
      <c r="C1084" s="250" t="s">
        <v>511</v>
      </c>
      <c r="D1084" s="251" t="s">
        <v>512</v>
      </c>
      <c r="E1084" s="252">
        <v>3</v>
      </c>
    </row>
    <row r="1085" spans="1:5">
      <c r="A1085" s="248" t="s">
        <v>484</v>
      </c>
      <c r="B1085" s="249">
        <v>301</v>
      </c>
      <c r="C1085" s="250" t="s">
        <v>485</v>
      </c>
      <c r="D1085" s="251" t="s">
        <v>486</v>
      </c>
      <c r="E1085" s="252">
        <v>3</v>
      </c>
    </row>
    <row r="1086" spans="1:5">
      <c r="A1086" s="248" t="s">
        <v>494</v>
      </c>
      <c r="B1086" s="249">
        <v>351</v>
      </c>
      <c r="C1086" s="250" t="s">
        <v>495</v>
      </c>
      <c r="D1086" s="251" t="s">
        <v>496</v>
      </c>
      <c r="E1086" s="252">
        <v>3</v>
      </c>
    </row>
    <row r="1087" spans="1:5">
      <c r="A1087" s="248" t="s">
        <v>466</v>
      </c>
      <c r="B1087" s="249">
        <v>301</v>
      </c>
      <c r="C1087" s="250" t="s">
        <v>467</v>
      </c>
      <c r="D1087" s="251" t="s">
        <v>468</v>
      </c>
      <c r="E1087" s="252">
        <v>3</v>
      </c>
    </row>
    <row r="1088" spans="1:5">
      <c r="A1088" s="248" t="s">
        <v>469</v>
      </c>
      <c r="B1088" s="249">
        <v>201</v>
      </c>
      <c r="C1088" s="250" t="s">
        <v>470</v>
      </c>
      <c r="D1088" s="251" t="s">
        <v>471</v>
      </c>
      <c r="E1088" s="252">
        <v>2</v>
      </c>
    </row>
    <row r="1089" spans="1:5">
      <c r="A1089" s="248" t="s">
        <v>469</v>
      </c>
      <c r="B1089" s="249">
        <v>296</v>
      </c>
      <c r="C1089" s="250" t="s">
        <v>767</v>
      </c>
      <c r="D1089" s="251" t="s">
        <v>762</v>
      </c>
      <c r="E1089" s="252">
        <v>1</v>
      </c>
    </row>
    <row r="1090" spans="1:5">
      <c r="A1090" s="248" t="s">
        <v>469</v>
      </c>
      <c r="B1090" s="249">
        <v>396</v>
      </c>
      <c r="C1090" s="250" t="s">
        <v>766</v>
      </c>
      <c r="D1090" s="251" t="s">
        <v>762</v>
      </c>
      <c r="E1090" s="252">
        <v>1</v>
      </c>
    </row>
    <row r="1091" spans="1:5">
      <c r="A1091" s="248" t="s">
        <v>469</v>
      </c>
      <c r="B1091" s="249">
        <v>403</v>
      </c>
      <c r="C1091" s="250" t="s">
        <v>472</v>
      </c>
      <c r="D1091" s="251" t="s">
        <v>473</v>
      </c>
      <c r="E1091" s="252">
        <v>3</v>
      </c>
    </row>
    <row r="1092" spans="1:5">
      <c r="A1092" s="248" t="s">
        <v>481</v>
      </c>
      <c r="B1092" s="249">
        <v>251</v>
      </c>
      <c r="C1092" s="250" t="s">
        <v>482</v>
      </c>
      <c r="D1092" s="251" t="s">
        <v>483</v>
      </c>
      <c r="E1092" s="252">
        <v>3</v>
      </c>
    </row>
    <row r="1093" spans="1:5">
      <c r="A1093" s="248" t="s">
        <v>481</v>
      </c>
      <c r="B1093" s="249">
        <v>364</v>
      </c>
      <c r="C1093" s="250" t="s">
        <v>499</v>
      </c>
      <c r="D1093" s="251" t="s">
        <v>500</v>
      </c>
      <c r="E1093" s="252">
        <v>3</v>
      </c>
    </row>
    <row r="1094" spans="1:5">
      <c r="A1094" s="248" t="s">
        <v>481</v>
      </c>
      <c r="B1094" s="249">
        <v>403</v>
      </c>
      <c r="C1094" s="250" t="s">
        <v>497</v>
      </c>
      <c r="D1094" s="251" t="s">
        <v>498</v>
      </c>
      <c r="E1094" s="252">
        <v>3</v>
      </c>
    </row>
    <row r="1095" spans="1:5">
      <c r="A1095" s="248" t="s">
        <v>501</v>
      </c>
      <c r="B1095" s="249">
        <v>403</v>
      </c>
      <c r="C1095" s="250" t="s">
        <v>502</v>
      </c>
      <c r="D1095" s="251" t="s">
        <v>503</v>
      </c>
      <c r="E1095" s="252">
        <v>2</v>
      </c>
    </row>
    <row r="1096" spans="1:5">
      <c r="A1096" s="248" t="s">
        <v>994</v>
      </c>
      <c r="B1096" s="249">
        <v>601</v>
      </c>
      <c r="C1096" s="250" t="s">
        <v>995</v>
      </c>
      <c r="D1096" s="251" t="s">
        <v>996</v>
      </c>
      <c r="E1096" s="252">
        <v>2</v>
      </c>
    </row>
    <row r="1097" spans="1:5">
      <c r="A1097" s="248" t="s">
        <v>926</v>
      </c>
      <c r="B1097" s="249">
        <v>351</v>
      </c>
      <c r="C1097" s="250" t="s">
        <v>927</v>
      </c>
      <c r="D1097" s="251" t="s">
        <v>928</v>
      </c>
      <c r="E1097" s="252">
        <v>3</v>
      </c>
    </row>
    <row r="1098" spans="1:5">
      <c r="A1098" s="248" t="s">
        <v>926</v>
      </c>
      <c r="B1098" s="249">
        <v>603</v>
      </c>
      <c r="C1098" s="250" t="s">
        <v>997</v>
      </c>
      <c r="D1098" s="251" t="s">
        <v>998</v>
      </c>
      <c r="E1098" s="252">
        <v>2</v>
      </c>
    </row>
    <row r="1099" spans="1:5">
      <c r="A1099" s="248" t="s">
        <v>926</v>
      </c>
      <c r="B1099" s="249">
        <v>604</v>
      </c>
      <c r="C1099" s="250" t="s">
        <v>1001</v>
      </c>
      <c r="D1099" s="251" t="s">
        <v>1002</v>
      </c>
      <c r="E1099" s="252">
        <v>3</v>
      </c>
    </row>
    <row r="1100" spans="1:5">
      <c r="A1100" s="248" t="s">
        <v>926</v>
      </c>
      <c r="B1100" s="249">
        <v>605</v>
      </c>
      <c r="C1100" s="250" t="s">
        <v>990</v>
      </c>
      <c r="D1100" s="251" t="s">
        <v>991</v>
      </c>
      <c r="E1100" s="252">
        <v>4</v>
      </c>
    </row>
    <row r="1101" spans="1:5">
      <c r="A1101" s="248" t="s">
        <v>926</v>
      </c>
      <c r="B1101" s="249">
        <v>606</v>
      </c>
      <c r="C1101" s="250" t="s">
        <v>988</v>
      </c>
      <c r="D1101" s="251" t="s">
        <v>989</v>
      </c>
      <c r="E1101" s="252">
        <v>2</v>
      </c>
    </row>
    <row r="1102" spans="1:5">
      <c r="A1102" s="248" t="s">
        <v>926</v>
      </c>
      <c r="B1102" s="249">
        <v>615</v>
      </c>
      <c r="C1102" s="250" t="s">
        <v>1029</v>
      </c>
      <c r="D1102" s="251" t="s">
        <v>1030</v>
      </c>
      <c r="E1102" s="252">
        <v>1</v>
      </c>
    </row>
    <row r="1103" spans="1:5">
      <c r="A1103" s="248" t="s">
        <v>926</v>
      </c>
      <c r="B1103" s="249">
        <v>655</v>
      </c>
      <c r="C1103" s="250" t="s">
        <v>999</v>
      </c>
      <c r="D1103" s="251" t="s">
        <v>1000</v>
      </c>
      <c r="E1103" s="252">
        <v>3</v>
      </c>
    </row>
    <row r="1104" spans="1:5">
      <c r="A1104" s="248" t="s">
        <v>292</v>
      </c>
      <c r="B1104" s="249">
        <v>100</v>
      </c>
      <c r="C1104" s="250" t="s">
        <v>347</v>
      </c>
      <c r="D1104" s="251" t="s">
        <v>348</v>
      </c>
      <c r="E1104" s="252">
        <v>2</v>
      </c>
    </row>
    <row r="1105" spans="1:5">
      <c r="A1105" s="248" t="s">
        <v>292</v>
      </c>
      <c r="B1105" s="249">
        <v>110</v>
      </c>
      <c r="C1105" s="250" t="s">
        <v>894</v>
      </c>
      <c r="D1105" s="251" t="s">
        <v>895</v>
      </c>
      <c r="E1105" s="252">
        <v>2</v>
      </c>
    </row>
    <row r="1106" spans="1:5">
      <c r="A1106" s="248" t="s">
        <v>292</v>
      </c>
      <c r="B1106" s="249">
        <v>461</v>
      </c>
      <c r="C1106" s="250" t="s">
        <v>953</v>
      </c>
      <c r="D1106" s="251" t="s">
        <v>954</v>
      </c>
      <c r="E1106" s="252">
        <v>2</v>
      </c>
    </row>
    <row r="1107" spans="1:5">
      <c r="A1107" s="248" t="s">
        <v>292</v>
      </c>
      <c r="B1107" s="249">
        <v>500</v>
      </c>
      <c r="C1107" s="250" t="s">
        <v>609</v>
      </c>
      <c r="D1107" s="251" t="s">
        <v>610</v>
      </c>
      <c r="E1107" s="252">
        <v>4</v>
      </c>
    </row>
    <row r="1108" spans="1:5">
      <c r="A1108" s="248" t="s">
        <v>292</v>
      </c>
      <c r="B1108" s="249">
        <v>550</v>
      </c>
      <c r="C1108" s="250" t="s">
        <v>1116</v>
      </c>
      <c r="D1108" s="251" t="s">
        <v>610</v>
      </c>
      <c r="E1108" s="252">
        <v>3</v>
      </c>
    </row>
    <row r="1109" spans="1:5">
      <c r="A1109" s="248" t="s">
        <v>292</v>
      </c>
      <c r="B1109" s="249">
        <v>600</v>
      </c>
      <c r="C1109" s="250" t="s">
        <v>601</v>
      </c>
      <c r="D1109" s="251" t="s">
        <v>602</v>
      </c>
      <c r="E1109" s="252">
        <v>2</v>
      </c>
    </row>
    <row r="1110" spans="1:5">
      <c r="A1110" s="248" t="s">
        <v>324</v>
      </c>
      <c r="B1110" s="249">
        <v>500</v>
      </c>
      <c r="C1110" s="250" t="s">
        <v>839</v>
      </c>
      <c r="D1110" s="251" t="s">
        <v>610</v>
      </c>
      <c r="E1110" s="252">
        <v>4</v>
      </c>
    </row>
    <row r="1111" spans="1:5">
      <c r="A1111" s="248" t="s">
        <v>324</v>
      </c>
      <c r="B1111" s="249">
        <v>550</v>
      </c>
      <c r="C1111" s="250" t="s">
        <v>1250</v>
      </c>
      <c r="D1111" s="251" t="s">
        <v>610</v>
      </c>
      <c r="E1111" s="252">
        <v>3</v>
      </c>
    </row>
    <row r="1112" spans="1:5">
      <c r="A1112" s="248" t="s">
        <v>324</v>
      </c>
      <c r="B1112" s="249">
        <v>600</v>
      </c>
      <c r="C1112" s="250" t="s">
        <v>835</v>
      </c>
      <c r="D1112" s="251" t="s">
        <v>602</v>
      </c>
      <c r="E1112" s="252">
        <v>2</v>
      </c>
    </row>
    <row r="1113" spans="1:5">
      <c r="A1113" s="248" t="s">
        <v>238</v>
      </c>
      <c r="B1113" s="249">
        <v>703</v>
      </c>
      <c r="C1113" s="250" t="s">
        <v>563</v>
      </c>
      <c r="D1113" s="251" t="s">
        <v>564</v>
      </c>
      <c r="E1113" s="252">
        <v>3</v>
      </c>
    </row>
    <row r="1114" spans="1:5">
      <c r="A1114" s="248" t="s">
        <v>1264</v>
      </c>
      <c r="B1114" s="249">
        <v>703</v>
      </c>
      <c r="C1114" s="250" t="s">
        <v>1265</v>
      </c>
      <c r="D1114" s="251" t="s">
        <v>564</v>
      </c>
      <c r="E1114" s="252">
        <v>3</v>
      </c>
    </row>
    <row r="1115" spans="1:5">
      <c r="A1115" s="248" t="s">
        <v>370</v>
      </c>
      <c r="B1115" s="249">
        <v>323</v>
      </c>
      <c r="C1115" s="250" t="s">
        <v>371</v>
      </c>
      <c r="D1115" s="251" t="s">
        <v>372</v>
      </c>
      <c r="E1115" s="252">
        <v>1</v>
      </c>
    </row>
    <row r="1116" spans="1:5">
      <c r="A1116" s="248" t="s">
        <v>373</v>
      </c>
      <c r="B1116" s="249">
        <v>200</v>
      </c>
      <c r="C1116" s="250" t="s">
        <v>726</v>
      </c>
      <c r="D1116" s="251" t="s">
        <v>727</v>
      </c>
      <c r="E1116" s="252">
        <v>1</v>
      </c>
    </row>
    <row r="1117" spans="1:5">
      <c r="A1117" s="248" t="s">
        <v>373</v>
      </c>
      <c r="B1117" s="249">
        <v>413</v>
      </c>
      <c r="C1117" s="250" t="s">
        <v>374</v>
      </c>
      <c r="D1117" s="251" t="s">
        <v>375</v>
      </c>
      <c r="E1117" s="252">
        <v>1</v>
      </c>
    </row>
    <row r="1118" spans="1:5">
      <c r="A1118" s="248" t="s">
        <v>373</v>
      </c>
      <c r="B1118" s="249">
        <v>513</v>
      </c>
      <c r="C1118" s="250" t="s">
        <v>957</v>
      </c>
      <c r="D1118" s="251" t="s">
        <v>958</v>
      </c>
      <c r="E1118" s="252">
        <v>2</v>
      </c>
    </row>
    <row r="1119" spans="1:5">
      <c r="A1119" s="248" t="s">
        <v>150</v>
      </c>
      <c r="B1119" s="249">
        <v>571</v>
      </c>
      <c r="C1119" s="250" t="s">
        <v>571</v>
      </c>
      <c r="D1119" s="251" t="s">
        <v>572</v>
      </c>
      <c r="E1119" s="252">
        <v>2</v>
      </c>
    </row>
    <row r="1120" spans="1:5">
      <c r="A1120" s="248" t="s">
        <v>379</v>
      </c>
      <c r="B1120" s="249">
        <v>251</v>
      </c>
      <c r="C1120" s="250" t="s">
        <v>380</v>
      </c>
      <c r="D1120" s="251" t="s">
        <v>381</v>
      </c>
      <c r="E1120" s="252">
        <v>2</v>
      </c>
    </row>
    <row r="1121" spans="1:5">
      <c r="A1121" s="248" t="s">
        <v>379</v>
      </c>
      <c r="B1121" s="249">
        <v>252</v>
      </c>
      <c r="C1121" s="250" t="s">
        <v>1032</v>
      </c>
      <c r="D1121" s="251" t="s">
        <v>381</v>
      </c>
      <c r="E1121" s="252">
        <v>4</v>
      </c>
    </row>
    <row r="1122" spans="1:5">
      <c r="A1122" s="248" t="s">
        <v>379</v>
      </c>
      <c r="B1122" s="249">
        <v>351</v>
      </c>
      <c r="C1122" s="250" t="s">
        <v>1022</v>
      </c>
      <c r="D1122" s="251" t="s">
        <v>1023</v>
      </c>
      <c r="E1122" s="252">
        <v>4</v>
      </c>
    </row>
    <row r="1123" spans="1:5">
      <c r="A1123" s="248" t="s">
        <v>379</v>
      </c>
      <c r="B1123" s="249">
        <v>352</v>
      </c>
      <c r="C1123" s="250" t="s">
        <v>1034</v>
      </c>
      <c r="D1123" s="251" t="s">
        <v>1023</v>
      </c>
      <c r="E1123" s="252">
        <v>4</v>
      </c>
    </row>
    <row r="1124" spans="1:5">
      <c r="A1124" s="248" t="s">
        <v>379</v>
      </c>
      <c r="B1124" s="249">
        <v>508</v>
      </c>
      <c r="C1124" s="250" t="s">
        <v>967</v>
      </c>
      <c r="D1124" s="251" t="s">
        <v>968</v>
      </c>
      <c r="E1124" s="252">
        <v>4</v>
      </c>
    </row>
    <row r="1125" spans="1:5">
      <c r="A1125" s="248" t="s">
        <v>379</v>
      </c>
      <c r="B1125" s="249">
        <v>509</v>
      </c>
      <c r="C1125" s="250" t="s">
        <v>965</v>
      </c>
      <c r="D1125" s="251" t="s">
        <v>966</v>
      </c>
      <c r="E1125" s="252">
        <v>3</v>
      </c>
    </row>
    <row r="1126" spans="1:5">
      <c r="A1126" s="248" t="s">
        <v>379</v>
      </c>
      <c r="B1126" s="249">
        <v>708</v>
      </c>
      <c r="C1126" s="250" t="s">
        <v>1009</v>
      </c>
      <c r="D1126" s="251" t="s">
        <v>1010</v>
      </c>
      <c r="E1126" s="252">
        <v>3</v>
      </c>
    </row>
    <row r="1127" spans="1:5">
      <c r="A1127" s="248" t="s">
        <v>379</v>
      </c>
      <c r="B1127" s="249">
        <v>709</v>
      </c>
      <c r="C1127" s="250" t="s">
        <v>1024</v>
      </c>
      <c r="D1127" s="251" t="s">
        <v>1025</v>
      </c>
      <c r="E1127" s="252">
        <v>3</v>
      </c>
    </row>
    <row r="1128" spans="1:5">
      <c r="A1128" s="248" t="s">
        <v>1170</v>
      </c>
      <c r="B1128" s="249">
        <v>3310</v>
      </c>
      <c r="C1128" s="250" t="s">
        <v>1171</v>
      </c>
      <c r="D1128" s="251" t="s">
        <v>1172</v>
      </c>
      <c r="E1128" s="252">
        <v>3</v>
      </c>
    </row>
    <row r="1129" spans="1:5">
      <c r="A1129" s="248" t="s">
        <v>1170</v>
      </c>
      <c r="B1129" s="249">
        <v>3329</v>
      </c>
      <c r="C1129" s="250" t="s">
        <v>1173</v>
      </c>
      <c r="D1129" s="251" t="s">
        <v>1174</v>
      </c>
      <c r="E1129" s="252">
        <v>3</v>
      </c>
    </row>
    <row r="1130" spans="1:5">
      <c r="A1130" s="248" t="s">
        <v>1170</v>
      </c>
      <c r="B1130" s="249">
        <v>3332</v>
      </c>
      <c r="C1130" s="250" t="s">
        <v>1187</v>
      </c>
      <c r="D1130" s="251" t="s">
        <v>1188</v>
      </c>
      <c r="E1130" s="252">
        <v>3</v>
      </c>
    </row>
    <row r="1131" spans="1:5">
      <c r="A1131" s="248" t="s">
        <v>1170</v>
      </c>
      <c r="B1131" s="249">
        <v>3370</v>
      </c>
      <c r="C1131" s="250" t="s">
        <v>1175</v>
      </c>
      <c r="D1131" s="251" t="s">
        <v>1176</v>
      </c>
      <c r="E1131" s="252">
        <v>3</v>
      </c>
    </row>
    <row r="1132" spans="1:5">
      <c r="A1132" s="248" t="s">
        <v>1170</v>
      </c>
      <c r="B1132" s="249">
        <v>3372</v>
      </c>
      <c r="C1132" s="250" t="s">
        <v>1177</v>
      </c>
      <c r="D1132" s="251" t="s">
        <v>1178</v>
      </c>
      <c r="E1132" s="252">
        <v>3</v>
      </c>
    </row>
    <row r="1133" spans="1:5">
      <c r="A1133" s="248" t="s">
        <v>1170</v>
      </c>
      <c r="B1133" s="249">
        <v>4420</v>
      </c>
      <c r="C1133" s="250" t="s">
        <v>1179</v>
      </c>
      <c r="D1133" s="251" t="s">
        <v>1180</v>
      </c>
      <c r="E1133" s="252">
        <v>3</v>
      </c>
    </row>
    <row r="1134" spans="1:5">
      <c r="A1134" s="248" t="s">
        <v>1170</v>
      </c>
      <c r="B1134" s="249">
        <v>4443</v>
      </c>
      <c r="C1134" s="250" t="s">
        <v>1183</v>
      </c>
      <c r="D1134" s="251" t="s">
        <v>1184</v>
      </c>
      <c r="E1134" s="252">
        <v>3</v>
      </c>
    </row>
    <row r="1135" spans="1:5">
      <c r="A1135" s="248" t="s">
        <v>1170</v>
      </c>
      <c r="B1135" s="249">
        <v>4448</v>
      </c>
      <c r="C1135" s="250" t="s">
        <v>1181</v>
      </c>
      <c r="D1135" s="251" t="s">
        <v>1182</v>
      </c>
      <c r="E1135" s="252">
        <v>3</v>
      </c>
    </row>
    <row r="1136" spans="1:5">
      <c r="A1136" s="248" t="s">
        <v>1170</v>
      </c>
      <c r="B1136" s="249">
        <v>4451</v>
      </c>
      <c r="C1136" s="250" t="s">
        <v>1185</v>
      </c>
      <c r="D1136" s="251" t="s">
        <v>1186</v>
      </c>
      <c r="E1136" s="252">
        <v>3</v>
      </c>
    </row>
    <row r="1137" spans="1:5">
      <c r="A1137" s="248" t="s">
        <v>1347</v>
      </c>
      <c r="B1137" s="249">
        <v>270</v>
      </c>
      <c r="C1137" s="250" t="s">
        <v>1348</v>
      </c>
      <c r="D1137" s="251" t="s">
        <v>1349</v>
      </c>
      <c r="E1137" s="252">
        <v>2</v>
      </c>
    </row>
    <row r="1138" spans="1:5">
      <c r="A1138" s="248" t="s">
        <v>1350</v>
      </c>
      <c r="B1138" s="249">
        <v>101</v>
      </c>
      <c r="C1138" s="250" t="s">
        <v>1351</v>
      </c>
      <c r="D1138" s="251" t="s">
        <v>1224</v>
      </c>
      <c r="E1138" s="252">
        <v>2</v>
      </c>
    </row>
    <row r="1139" spans="1:5">
      <c r="A1139" s="248" t="s">
        <v>1350</v>
      </c>
      <c r="B1139" s="249">
        <v>102</v>
      </c>
      <c r="C1139" s="250" t="s">
        <v>1352</v>
      </c>
      <c r="D1139" s="251" t="s">
        <v>1353</v>
      </c>
      <c r="E1139" s="252">
        <v>2</v>
      </c>
    </row>
    <row r="1140" spans="1:5">
      <c r="A1140" s="248" t="s">
        <v>1122</v>
      </c>
      <c r="B1140" s="249">
        <v>311</v>
      </c>
      <c r="C1140" s="250" t="s">
        <v>1123</v>
      </c>
      <c r="D1140" s="251" t="s">
        <v>399</v>
      </c>
      <c r="E1140" s="252">
        <v>4</v>
      </c>
    </row>
    <row r="1141" spans="1:5">
      <c r="A1141" s="248" t="s">
        <v>1037</v>
      </c>
      <c r="B1141" s="249">
        <v>201</v>
      </c>
      <c r="C1141" s="250" t="s">
        <v>1038</v>
      </c>
      <c r="D1141" s="251" t="s">
        <v>1039</v>
      </c>
      <c r="E1141" s="252">
        <v>2</v>
      </c>
    </row>
    <row r="1142" spans="1:5">
      <c r="A1142" s="248" t="s">
        <v>1354</v>
      </c>
      <c r="B1142" s="249">
        <v>151</v>
      </c>
      <c r="C1142" s="250" t="s">
        <v>1355</v>
      </c>
      <c r="D1142" s="251" t="s">
        <v>1199</v>
      </c>
      <c r="E1142" s="252">
        <v>3</v>
      </c>
    </row>
    <row r="1143" spans="1:5">
      <c r="A1143" s="248" t="s">
        <v>1354</v>
      </c>
      <c r="B1143" s="249">
        <v>152</v>
      </c>
      <c r="C1143" s="250" t="s">
        <v>1356</v>
      </c>
      <c r="D1143" s="251" t="s">
        <v>1231</v>
      </c>
      <c r="E1143" s="252">
        <v>3</v>
      </c>
    </row>
    <row r="1144" spans="1:5">
      <c r="A1144" s="248" t="s">
        <v>1357</v>
      </c>
      <c r="B1144" s="249">
        <v>311</v>
      </c>
      <c r="C1144" s="250" t="s">
        <v>1358</v>
      </c>
      <c r="D1144" s="251" t="s">
        <v>1218</v>
      </c>
      <c r="E1144" s="252">
        <v>3</v>
      </c>
    </row>
    <row r="1145" spans="1:5">
      <c r="A1145" s="248" t="s">
        <v>1359</v>
      </c>
      <c r="B1145" s="249">
        <v>374</v>
      </c>
      <c r="C1145" s="250" t="s">
        <v>1360</v>
      </c>
      <c r="D1145" s="251" t="s">
        <v>1202</v>
      </c>
      <c r="E1145" s="252">
        <v>3</v>
      </c>
    </row>
    <row r="1146" spans="1:5">
      <c r="A1146" s="248" t="s">
        <v>1361</v>
      </c>
      <c r="B1146" s="249">
        <v>360</v>
      </c>
      <c r="C1146" s="250" t="s">
        <v>1362</v>
      </c>
      <c r="D1146" s="251" t="s">
        <v>1363</v>
      </c>
      <c r="E1146" s="252">
        <v>2</v>
      </c>
    </row>
    <row r="1147" spans="1:5">
      <c r="A1147" s="248" t="s">
        <v>1364</v>
      </c>
      <c r="B1147" s="249">
        <v>201</v>
      </c>
      <c r="C1147" s="250" t="s">
        <v>1365</v>
      </c>
      <c r="D1147" s="251" t="s">
        <v>1245</v>
      </c>
      <c r="E1147" s="252">
        <v>2</v>
      </c>
    </row>
    <row r="1148" spans="1:5">
      <c r="A1148" s="248" t="s">
        <v>1366</v>
      </c>
      <c r="B1148" s="249">
        <v>251</v>
      </c>
      <c r="C1148" s="250" t="s">
        <v>1367</v>
      </c>
      <c r="D1148" s="251" t="s">
        <v>1346</v>
      </c>
      <c r="E1148" s="252">
        <v>3</v>
      </c>
    </row>
    <row r="1149" spans="1:5">
      <c r="A1149" s="248" t="s">
        <v>1368</v>
      </c>
      <c r="B1149" s="249">
        <v>151</v>
      </c>
      <c r="C1149" s="250" t="s">
        <v>1369</v>
      </c>
      <c r="D1149" s="251" t="s">
        <v>1166</v>
      </c>
      <c r="E1149" s="252">
        <v>3</v>
      </c>
    </row>
    <row r="1150" spans="1:5">
      <c r="A1150" s="248" t="s">
        <v>1040</v>
      </c>
      <c r="B1150" s="249">
        <v>214</v>
      </c>
      <c r="C1150" s="250" t="s">
        <v>1041</v>
      </c>
      <c r="D1150" s="251" t="s">
        <v>405</v>
      </c>
      <c r="E1150" s="252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2019-04-18T08:09:35Z</cp:lastPrinted>
  <dcterms:created xsi:type="dcterms:W3CDTF">2005-12-20T15:13:01Z</dcterms:created>
  <dcterms:modified xsi:type="dcterms:W3CDTF">2019-04-18T09:01:47Z</dcterms:modified>
</cp:coreProperties>
</file>